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Лист1!$11:$11</definedName>
    <definedName name="_xlnm.Print_Area" localSheetId="0">Лист1!$A$1:$P$98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M43" i="1"/>
  <c r="M12" i="1"/>
  <c r="N44" i="1"/>
  <c r="M44" i="1"/>
  <c r="M14" i="1"/>
  <c r="O13" i="1"/>
  <c r="L45" i="1" l="1"/>
  <c r="L15" i="1"/>
  <c r="L44" i="1"/>
  <c r="L14" i="1" s="1"/>
  <c r="L20" i="1"/>
  <c r="L19" i="1"/>
  <c r="M62" i="1"/>
  <c r="K27" i="1"/>
  <c r="J27" i="1"/>
  <c r="M96" i="1" l="1"/>
  <c r="M95" i="1" s="1"/>
  <c r="M94" i="1" s="1"/>
  <c r="M93" i="1" s="1"/>
  <c r="M92" i="1" s="1"/>
  <c r="M91" i="1" s="1"/>
  <c r="M90" i="1" s="1"/>
  <c r="N96" i="1"/>
  <c r="M67" i="1"/>
  <c r="N67" i="1"/>
  <c r="N62" i="1"/>
  <c r="M57" i="1"/>
  <c r="N57" i="1"/>
  <c r="M52" i="1"/>
  <c r="N52" i="1"/>
  <c r="M37" i="1"/>
  <c r="N37" i="1"/>
  <c r="M32" i="1"/>
  <c r="N32" i="1"/>
  <c r="M27" i="1"/>
  <c r="N27" i="1"/>
  <c r="M22" i="1"/>
  <c r="N22" i="1"/>
  <c r="M21" i="1"/>
  <c r="N21" i="1"/>
  <c r="M20" i="1"/>
  <c r="N20" i="1"/>
  <c r="M19" i="1"/>
  <c r="N19" i="1"/>
  <c r="M18" i="1"/>
  <c r="N18" i="1"/>
  <c r="O23" i="1"/>
  <c r="O24" i="1"/>
  <c r="O25" i="1"/>
  <c r="O26" i="1"/>
  <c r="O28" i="1"/>
  <c r="O29" i="1"/>
  <c r="O30" i="1"/>
  <c r="O31" i="1"/>
  <c r="O33" i="1"/>
  <c r="O34" i="1"/>
  <c r="O35" i="1"/>
  <c r="O36" i="1"/>
  <c r="O38" i="1"/>
  <c r="O39" i="1"/>
  <c r="O40" i="1"/>
  <c r="O41" i="1"/>
  <c r="O48" i="1"/>
  <c r="O49" i="1"/>
  <c r="O50" i="1"/>
  <c r="O51" i="1"/>
  <c r="O53" i="1"/>
  <c r="O54" i="1"/>
  <c r="O55" i="1"/>
  <c r="O56" i="1"/>
  <c r="O58" i="1"/>
  <c r="O59" i="1"/>
  <c r="O60" i="1"/>
  <c r="O61" i="1"/>
  <c r="O63" i="1"/>
  <c r="O64" i="1"/>
  <c r="O65" i="1"/>
  <c r="O66" i="1"/>
  <c r="O68" i="1"/>
  <c r="O69" i="1"/>
  <c r="O70" i="1"/>
  <c r="O71" i="1"/>
  <c r="M89" i="1" l="1"/>
  <c r="M16" i="1"/>
  <c r="O96" i="1"/>
  <c r="N95" i="1"/>
  <c r="N16" i="1"/>
  <c r="M17" i="1"/>
  <c r="N17" i="1"/>
  <c r="K19" i="1"/>
  <c r="L43" i="1"/>
  <c r="E77" i="1"/>
  <c r="F77" i="1"/>
  <c r="G77" i="1"/>
  <c r="H77" i="1"/>
  <c r="I77" i="1"/>
  <c r="J77" i="1"/>
  <c r="L77" i="1"/>
  <c r="K77" i="1"/>
  <c r="L62" i="1"/>
  <c r="K62" i="1"/>
  <c r="F62" i="1"/>
  <c r="G62" i="1"/>
  <c r="H62" i="1"/>
  <c r="I62" i="1"/>
  <c r="J62" i="1"/>
  <c r="E62" i="1"/>
  <c r="J52" i="1"/>
  <c r="K52" i="1"/>
  <c r="L52" i="1"/>
  <c r="I52" i="1"/>
  <c r="F52" i="1"/>
  <c r="G52" i="1"/>
  <c r="H52" i="1"/>
  <c r="E52" i="1"/>
  <c r="E47" i="1"/>
  <c r="F19" i="1"/>
  <c r="J47" i="1"/>
  <c r="O52" i="1" l="1"/>
  <c r="O62" i="1"/>
  <c r="M88" i="1"/>
  <c r="O95" i="1"/>
  <c r="N94" i="1"/>
  <c r="K20" i="1"/>
  <c r="M87" i="1" l="1"/>
  <c r="O94" i="1"/>
  <c r="N93" i="1"/>
  <c r="I32" i="1"/>
  <c r="M86" i="1" l="1"/>
  <c r="N92" i="1"/>
  <c r="N91" i="1" s="1"/>
  <c r="N90" i="1" s="1"/>
  <c r="O93" i="1"/>
  <c r="I43" i="1"/>
  <c r="I27" i="1"/>
  <c r="F18" i="1"/>
  <c r="I45" i="1"/>
  <c r="J19" i="1"/>
  <c r="N89" i="1" l="1"/>
  <c r="O90" i="1"/>
  <c r="M85" i="1"/>
  <c r="I21" i="1"/>
  <c r="I20" i="1"/>
  <c r="I15" i="1" s="1"/>
  <c r="N88" i="1" l="1"/>
  <c r="O89" i="1"/>
  <c r="M84" i="1"/>
  <c r="I18" i="1"/>
  <c r="I13" i="1" s="1"/>
  <c r="N87" i="1" l="1"/>
  <c r="N86" i="1" s="1"/>
  <c r="N85" i="1" s="1"/>
  <c r="N84" i="1" s="1"/>
  <c r="N83" i="1" s="1"/>
  <c r="N82" i="1" s="1"/>
  <c r="N81" i="1" s="1"/>
  <c r="N80" i="1" s="1"/>
  <c r="N79" i="1" s="1"/>
  <c r="N78" i="1" s="1"/>
  <c r="N77" i="1" s="1"/>
  <c r="N76" i="1" s="1"/>
  <c r="N75" i="1" s="1"/>
  <c r="O88" i="1"/>
  <c r="M83" i="1"/>
  <c r="F45" i="1"/>
  <c r="G45" i="1"/>
  <c r="H45" i="1"/>
  <c r="E45" i="1"/>
  <c r="F44" i="1"/>
  <c r="G44" i="1"/>
  <c r="H44" i="1"/>
  <c r="I44" i="1"/>
  <c r="E44" i="1"/>
  <c r="F43" i="1"/>
  <c r="F13" i="1" s="1"/>
  <c r="G43" i="1"/>
  <c r="H43" i="1"/>
  <c r="E43" i="1"/>
  <c r="F91" i="1"/>
  <c r="F87" i="1" s="1"/>
  <c r="G91" i="1"/>
  <c r="G87" i="1" s="1"/>
  <c r="H91" i="1"/>
  <c r="H87" i="1" s="1"/>
  <c r="I91" i="1"/>
  <c r="I87" i="1" s="1"/>
  <c r="J91" i="1"/>
  <c r="J87" i="1" s="1"/>
  <c r="K91" i="1"/>
  <c r="K87" i="1" s="1"/>
  <c r="L91" i="1"/>
  <c r="L87" i="1" s="1"/>
  <c r="E91" i="1"/>
  <c r="F92" i="1"/>
  <c r="G92" i="1"/>
  <c r="H92" i="1"/>
  <c r="I92" i="1"/>
  <c r="J92" i="1"/>
  <c r="K92" i="1"/>
  <c r="L92" i="1"/>
  <c r="E92" i="1"/>
  <c r="F82" i="1"/>
  <c r="G82" i="1"/>
  <c r="H82" i="1"/>
  <c r="I82" i="1"/>
  <c r="L82" i="1"/>
  <c r="E82" i="1"/>
  <c r="F72" i="1"/>
  <c r="G72" i="1"/>
  <c r="H72" i="1"/>
  <c r="I72" i="1"/>
  <c r="J72" i="1"/>
  <c r="K72" i="1"/>
  <c r="L72" i="1"/>
  <c r="E72" i="1"/>
  <c r="F67" i="1"/>
  <c r="G67" i="1"/>
  <c r="H67" i="1"/>
  <c r="I67" i="1"/>
  <c r="J67" i="1"/>
  <c r="K67" i="1"/>
  <c r="L67" i="1"/>
  <c r="E67" i="1"/>
  <c r="F57" i="1"/>
  <c r="G57" i="1"/>
  <c r="H57" i="1"/>
  <c r="I57" i="1"/>
  <c r="J57" i="1"/>
  <c r="K57" i="1"/>
  <c r="L57" i="1"/>
  <c r="E57" i="1"/>
  <c r="F47" i="1"/>
  <c r="G47" i="1"/>
  <c r="H47" i="1"/>
  <c r="I47" i="1"/>
  <c r="F37" i="1"/>
  <c r="G37" i="1"/>
  <c r="H37" i="1"/>
  <c r="I37" i="1"/>
  <c r="J37" i="1"/>
  <c r="K37" i="1"/>
  <c r="L37" i="1"/>
  <c r="E37" i="1"/>
  <c r="F32" i="1"/>
  <c r="G32" i="1"/>
  <c r="H32" i="1"/>
  <c r="J32" i="1"/>
  <c r="K32" i="1"/>
  <c r="L32" i="1"/>
  <c r="E32" i="1"/>
  <c r="F27" i="1"/>
  <c r="G27" i="1"/>
  <c r="H27" i="1"/>
  <c r="L27" i="1"/>
  <c r="E27" i="1"/>
  <c r="F22" i="1"/>
  <c r="E22" i="1"/>
  <c r="G22" i="1"/>
  <c r="H22" i="1"/>
  <c r="I22" i="1"/>
  <c r="J22" i="1"/>
  <c r="K22" i="1"/>
  <c r="L22" i="1"/>
  <c r="L17" i="1" l="1"/>
  <c r="O67" i="1"/>
  <c r="O92" i="1"/>
  <c r="O47" i="1"/>
  <c r="O57" i="1"/>
  <c r="O22" i="1"/>
  <c r="O27" i="1"/>
  <c r="O37" i="1"/>
  <c r="E87" i="1"/>
  <c r="O87" i="1" s="1"/>
  <c r="O91" i="1"/>
  <c r="N74" i="1"/>
  <c r="N45" i="1"/>
  <c r="N15" i="1" s="1"/>
  <c r="O32" i="1"/>
  <c r="M82" i="1"/>
  <c r="L42" i="1"/>
  <c r="G17" i="1"/>
  <c r="H17" i="1"/>
  <c r="G42" i="1"/>
  <c r="E17" i="1"/>
  <c r="F17" i="1"/>
  <c r="E42" i="1"/>
  <c r="H42" i="1"/>
  <c r="K17" i="1"/>
  <c r="J17" i="1"/>
  <c r="I42" i="1"/>
  <c r="F42" i="1"/>
  <c r="I17" i="1"/>
  <c r="L12" i="1" l="1"/>
  <c r="N14" i="1"/>
  <c r="N73" i="1"/>
  <c r="O17" i="1"/>
  <c r="M81" i="1"/>
  <c r="H12" i="1"/>
  <c r="I12" i="1"/>
  <c r="G12" i="1"/>
  <c r="F12" i="1"/>
  <c r="N43" i="1" l="1"/>
  <c r="N13" i="1" s="1"/>
  <c r="N72" i="1"/>
  <c r="N42" i="1" s="1"/>
  <c r="N12" i="1" s="1"/>
  <c r="M80" i="1"/>
  <c r="O81" i="1"/>
  <c r="F20" i="1"/>
  <c r="J20" i="1"/>
  <c r="E20" i="1"/>
  <c r="G20" i="1"/>
  <c r="G15" i="1" s="1"/>
  <c r="H20" i="1"/>
  <c r="H15" i="1" s="1"/>
  <c r="E19" i="1"/>
  <c r="F21" i="1"/>
  <c r="G21" i="1"/>
  <c r="H21" i="1"/>
  <c r="J21" i="1"/>
  <c r="K21" i="1"/>
  <c r="L21" i="1"/>
  <c r="G19" i="1"/>
  <c r="G14" i="1" s="1"/>
  <c r="H19" i="1"/>
  <c r="H14" i="1" s="1"/>
  <c r="I19" i="1"/>
  <c r="I14" i="1" s="1"/>
  <c r="G18" i="1"/>
  <c r="G13" i="1" s="1"/>
  <c r="H18" i="1"/>
  <c r="H13" i="1" s="1"/>
  <c r="J18" i="1"/>
  <c r="K18" i="1"/>
  <c r="L18" i="1"/>
  <c r="L13" i="1" s="1"/>
  <c r="E18" i="1"/>
  <c r="E13" i="1" s="1"/>
  <c r="L16" i="1" l="1"/>
  <c r="O19" i="1"/>
  <c r="O18" i="1"/>
  <c r="O20" i="1"/>
  <c r="M79" i="1"/>
  <c r="O80" i="1"/>
  <c r="E14" i="1"/>
  <c r="I46" i="1"/>
  <c r="I16" i="1" s="1"/>
  <c r="M78" i="1" l="1"/>
  <c r="O79" i="1"/>
  <c r="K86" i="1"/>
  <c r="K85" i="1" s="1"/>
  <c r="K45" i="1" s="1"/>
  <c r="J86" i="1"/>
  <c r="F15" i="1"/>
  <c r="E21" i="1"/>
  <c r="O21" i="1" s="1"/>
  <c r="E46" i="1"/>
  <c r="F14" i="1"/>
  <c r="F46" i="1"/>
  <c r="F16" i="1" s="1"/>
  <c r="G46" i="1"/>
  <c r="G16" i="1" s="1"/>
  <c r="H46" i="1"/>
  <c r="H16" i="1" s="1"/>
  <c r="O86" i="1" l="1"/>
  <c r="M77" i="1"/>
  <c r="O78" i="1"/>
  <c r="K15" i="1"/>
  <c r="J85" i="1"/>
  <c r="E15" i="1"/>
  <c r="E16" i="1"/>
  <c r="K84" i="1"/>
  <c r="K46" i="1"/>
  <c r="K16" i="1" s="1"/>
  <c r="J46" i="1"/>
  <c r="O46" i="1" s="1"/>
  <c r="J84" i="1" l="1"/>
  <c r="J83" i="1" s="1"/>
  <c r="O85" i="1"/>
  <c r="M76" i="1"/>
  <c r="O77" i="1"/>
  <c r="K44" i="1"/>
  <c r="J45" i="1"/>
  <c r="J16" i="1"/>
  <c r="O16" i="1" s="1"/>
  <c r="E12" i="1"/>
  <c r="K83" i="1"/>
  <c r="K43" i="1" s="1"/>
  <c r="O83" i="1" l="1"/>
  <c r="J44" i="1"/>
  <c r="J14" i="1" s="1"/>
  <c r="O84" i="1"/>
  <c r="M75" i="1"/>
  <c r="O76" i="1"/>
  <c r="J43" i="1"/>
  <c r="J13" i="1" s="1"/>
  <c r="K14" i="1"/>
  <c r="J15" i="1"/>
  <c r="K82" i="1"/>
  <c r="J82" i="1"/>
  <c r="O82" i="1" s="1"/>
  <c r="M74" i="1" l="1"/>
  <c r="O75" i="1"/>
  <c r="M45" i="1"/>
  <c r="J42" i="1"/>
  <c r="K42" i="1"/>
  <c r="K12" i="1" s="1"/>
  <c r="K13" i="1"/>
  <c r="M15" i="1" l="1"/>
  <c r="O15" i="1" s="1"/>
  <c r="O45" i="1"/>
  <c r="O74" i="1"/>
  <c r="M73" i="1"/>
  <c r="J12" i="1"/>
  <c r="O73" i="1" l="1"/>
  <c r="M72" i="1"/>
  <c r="O44" i="1"/>
  <c r="O14" i="1"/>
  <c r="O72" i="1" l="1"/>
  <c r="M42" i="1"/>
  <c r="O43" i="1"/>
  <c r="M13" i="1"/>
  <c r="O42" i="1" l="1"/>
</calcChain>
</file>

<file path=xl/sharedStrings.xml><?xml version="1.0" encoding="utf-8"?>
<sst xmlns="http://schemas.openxmlformats.org/spreadsheetml/2006/main" count="160" uniqueCount="56">
  <si>
    <t>№ п/п</t>
  </si>
  <si>
    <t>Мероприятие 1.1.            Разработка проектно-сметной документации на благоустройство дворовых территорий многоквартирных домов</t>
  </si>
  <si>
    <t>всего в том числе</t>
  </si>
  <si>
    <t>федеральный бюджет</t>
  </si>
  <si>
    <t>краевой бюджет</t>
  </si>
  <si>
    <t>внебюджетные источники</t>
  </si>
  <si>
    <t>Источники финансирования</t>
  </si>
  <si>
    <t>2018 год</t>
  </si>
  <si>
    <t>Мероприятие 3.1.                                   Благоустройство территорий города, находящихся в ведении юридических лиц и индивидуальных предпринимателей</t>
  </si>
  <si>
    <t>Срок реали-зации</t>
  </si>
  <si>
    <t>Всего:</t>
  </si>
  <si>
    <t>КЖКХ, АЖР, АИР, АЛР, АОР, АЦР, заинтересо-ванные лица</t>
  </si>
  <si>
    <t xml:space="preserve"> ОТ,   заинтересо-ванные лица</t>
  </si>
  <si>
    <t>Цель, задача,                   мероприятие</t>
  </si>
  <si>
    <t xml:space="preserve"> </t>
  </si>
  <si>
    <t>УЕЗ</t>
  </si>
  <si>
    <t>2023 год</t>
  </si>
  <si>
    <t>2024 год</t>
  </si>
  <si>
    <t>Мероприятие 1.2.          Проверка сметной документации на достоверность сметной стоимости работ по благоустройству дворовых территорий многоквартирных домов</t>
  </si>
  <si>
    <t>КЖКХ</t>
  </si>
  <si>
    <t>Мероприятие 1.4.                     Контроль качества выполнения работ по благоустройству дворовых территорий многоквартирных домов</t>
  </si>
  <si>
    <t>Мероприятие 2.1.                                      Разработка проектно-сметной документации на благоустройство общественных территорий города</t>
  </si>
  <si>
    <t>Мероприятие 2.2.                                   Работы по  благоустройству общественных территорий города</t>
  </si>
  <si>
    <t>Мероприятие 2.3.                                  Контроль качества выполнения работ по благоустройству общественных территорий города</t>
  </si>
  <si>
    <t>городской  бюджет</t>
  </si>
  <si>
    <t>городской бюджет</t>
  </si>
  <si>
    <t>Ответствен-ный исполнитель, соисполните-ли, участники Программы</t>
  </si>
  <si>
    <t>Сумма расходов по годам реализации, тыс. рублей</t>
  </si>
  <si>
    <t>2019 год</t>
  </si>
  <si>
    <t>АЦР, заинтересо-ванные лица</t>
  </si>
  <si>
    <t>2020 год</t>
  </si>
  <si>
    <t>2021 год</t>
  </si>
  <si>
    <t xml:space="preserve">2022 год </t>
  </si>
  <si>
    <t xml:space="preserve">КЖКХ, АЖР, АИР, АЛР, АОР, </t>
  </si>
  <si>
    <t>Задача 1.                                        Повышение  уровня благоустройства  дворовых территорий города</t>
  </si>
  <si>
    <t>Задача 3.                                     Повышение  уровня благоустройства территорий города, находящихся в ведении юридических лиц и индивидуальных предпринимателей</t>
  </si>
  <si>
    <t>Задача 2.                                      Повышение  уровня благоустройства общественных территорий города</t>
  </si>
  <si>
    <t>заинтересо-ванные лица</t>
  </si>
  <si>
    <t>Цель - создание благоприятных условий жизнедеятельности населения города повышение  качества                   и комфорта    городской среды</t>
  </si>
  <si>
    <t>2025 год</t>
  </si>
  <si>
    <t xml:space="preserve">КЖКХ, КБ, УЕЗ, ОТ, АЖР, АИР, АЛР, АОР, АЦР, </t>
  </si>
  <si>
    <t>КБ</t>
  </si>
  <si>
    <t xml:space="preserve">  КДХБТС, КБ, УЕЗ </t>
  </si>
  <si>
    <t>КДХБТС</t>
  </si>
  <si>
    <t>0,0</t>
  </si>
  <si>
    <t>2018 - 2023</t>
  </si>
  <si>
    <t xml:space="preserve">КЖКХ, АЖР, АИР, АЛР, АОР, АЦР, </t>
  </si>
  <si>
    <t>Мероприятие 1.3.                     Работы по благоустройству  дворовых территорий многоквартирных домов</t>
  </si>
  <si>
    <t>2026 год</t>
  </si>
  <si>
    <t>2027 год</t>
  </si>
  <si>
    <t>2018 - 2027</t>
  </si>
  <si>
    <t>2023 - 2027</t>
  </si>
  <si>
    <t>* При доведении бюджетных ассигнований из федерального и краевого бюджетов  в 2026-2027 годах, при согласии собственников помещений в многоквартирных домах на софинансирование благоустроительных работ из дополнительного перечня работ в 2025-2027 годах объемы финансирования подлежат уточнению.</t>
  </si>
  <si>
    <t>** В 2025-2027 годах объем средств федерального и краевого бюджетов указан в соответствии  с соглашениями, заключенными администрацией города с Министерством строительства и жилищно-коммунального хозяйства Алтайского края от 21.01.2025 №01701000-1-2025-017.</t>
  </si>
  <si>
    <t>Приложение 4
к постановлению 
администрации города
от ____________№________
Приложение 4
к муниципальной программе 
«Формирование современной 
городской среды города Барнаула»</t>
  </si>
  <si>
    <t>ПЕРЕЧЕНЬ
мероприятий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</si>
</sst>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5" fontId="10" fillId="0" borderId="0" xfId="0" applyNumberFormat="1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"/>
  <sheetViews>
    <sheetView tabSelected="1" view="pageBreakPreview" topLeftCell="A16" zoomScale="80" zoomScaleNormal="80" zoomScaleSheetLayoutView="80" zoomScalePageLayoutView="80" workbookViewId="0">
      <selection activeCell="O12" sqref="O12"/>
    </sheetView>
  </sheetViews>
  <sheetFormatPr defaultRowHeight="15" x14ac:dyDescent="0.25"/>
  <cols>
    <col min="1" max="1" width="6.5703125" customWidth="1"/>
    <col min="2" max="2" width="28.42578125" customWidth="1"/>
    <col min="3" max="3" width="8.42578125" customWidth="1"/>
    <col min="4" max="4" width="15.7109375" customWidth="1"/>
    <col min="5" max="5" width="13.140625" style="7" customWidth="1"/>
    <col min="6" max="6" width="13.28515625" style="7" customWidth="1"/>
    <col min="7" max="8" width="13.5703125" style="7" customWidth="1"/>
    <col min="9" max="9" width="15" style="7" bestFit="1" customWidth="1"/>
    <col min="10" max="10" width="14.5703125" style="7" customWidth="1"/>
    <col min="11" max="11" width="15" style="7" bestFit="1" customWidth="1"/>
    <col min="12" max="14" width="16.28515625" style="19" bestFit="1" customWidth="1"/>
    <col min="15" max="15" width="17.7109375" style="19" bestFit="1" customWidth="1"/>
    <col min="16" max="16" width="22.42578125" customWidth="1"/>
    <col min="17" max="17" width="10.28515625" bestFit="1" customWidth="1"/>
    <col min="19" max="21" width="10.28515625" bestFit="1" customWidth="1"/>
  </cols>
  <sheetData>
    <row r="1" spans="1:20" ht="225.75" customHeight="1" x14ac:dyDescent="0.3">
      <c r="N1" s="53" t="s">
        <v>54</v>
      </c>
      <c r="O1" s="54"/>
      <c r="P1" s="54"/>
    </row>
    <row r="5" spans="1:20" ht="48" customHeight="1" x14ac:dyDescent="0.3">
      <c r="A5" s="55" t="s">
        <v>55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8" spans="1:20" ht="18.75" x14ac:dyDescent="0.3">
      <c r="A8" s="21" t="s">
        <v>0</v>
      </c>
      <c r="B8" s="21" t="s">
        <v>13</v>
      </c>
      <c r="C8" s="21" t="s">
        <v>9</v>
      </c>
      <c r="D8" s="21" t="s">
        <v>26</v>
      </c>
      <c r="E8" s="28" t="s">
        <v>27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1" t="s">
        <v>6</v>
      </c>
    </row>
    <row r="9" spans="1:20" ht="15" customHeight="1" x14ac:dyDescent="0.25">
      <c r="A9" s="21"/>
      <c r="B9" s="21"/>
      <c r="C9" s="21"/>
      <c r="D9" s="21"/>
      <c r="E9" s="22" t="s">
        <v>7</v>
      </c>
      <c r="F9" s="22" t="s">
        <v>28</v>
      </c>
      <c r="G9" s="22" t="s">
        <v>30</v>
      </c>
      <c r="H9" s="22" t="s">
        <v>31</v>
      </c>
      <c r="I9" s="22" t="s">
        <v>32</v>
      </c>
      <c r="J9" s="24" t="s">
        <v>16</v>
      </c>
      <c r="K9" s="24" t="s">
        <v>17</v>
      </c>
      <c r="L9" s="26" t="s">
        <v>39</v>
      </c>
      <c r="M9" s="26" t="s">
        <v>48</v>
      </c>
      <c r="N9" s="26" t="s">
        <v>49</v>
      </c>
      <c r="O9" s="23" t="s">
        <v>10</v>
      </c>
      <c r="P9" s="21"/>
    </row>
    <row r="10" spans="1:20" ht="117" customHeight="1" x14ac:dyDescent="0.25">
      <c r="A10" s="21"/>
      <c r="B10" s="21"/>
      <c r="C10" s="21"/>
      <c r="D10" s="21"/>
      <c r="E10" s="22"/>
      <c r="F10" s="22"/>
      <c r="G10" s="22"/>
      <c r="H10" s="22"/>
      <c r="I10" s="22"/>
      <c r="J10" s="25"/>
      <c r="K10" s="25"/>
      <c r="L10" s="27"/>
      <c r="M10" s="27"/>
      <c r="N10" s="27"/>
      <c r="O10" s="23"/>
      <c r="P10" s="21"/>
    </row>
    <row r="11" spans="1:20" ht="18.75" x14ac:dyDescent="0.25">
      <c r="A11" s="4">
        <v>1</v>
      </c>
      <c r="B11" s="1">
        <v>2</v>
      </c>
      <c r="C11" s="1">
        <v>3</v>
      </c>
      <c r="D11" s="1">
        <v>4</v>
      </c>
      <c r="E11" s="1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5">
        <v>12</v>
      </c>
      <c r="M11" s="5">
        <v>13</v>
      </c>
      <c r="N11" s="5">
        <v>14</v>
      </c>
      <c r="O11" s="5">
        <v>15</v>
      </c>
      <c r="P11" s="4">
        <v>16</v>
      </c>
    </row>
    <row r="12" spans="1:20" ht="28.5" customHeight="1" x14ac:dyDescent="0.25">
      <c r="A12" s="58">
        <v>1</v>
      </c>
      <c r="B12" s="47" t="s">
        <v>38</v>
      </c>
      <c r="C12" s="29" t="s">
        <v>50</v>
      </c>
      <c r="D12" s="21" t="s">
        <v>40</v>
      </c>
      <c r="E12" s="2">
        <f t="shared" ref="E12:N13" si="0">E17+E42+E92</f>
        <v>231001.8</v>
      </c>
      <c r="F12" s="2">
        <f t="shared" si="0"/>
        <v>309475.90000000002</v>
      </c>
      <c r="G12" s="2">
        <f t="shared" si="0"/>
        <v>269743.89999999997</v>
      </c>
      <c r="H12" s="2">
        <f t="shared" si="0"/>
        <v>403956.2</v>
      </c>
      <c r="I12" s="2">
        <f t="shared" si="0"/>
        <v>486718.1</v>
      </c>
      <c r="J12" s="2">
        <f t="shared" si="0"/>
        <v>652808.89999999991</v>
      </c>
      <c r="K12" s="2">
        <f t="shared" si="0"/>
        <v>465937.30000000005</v>
      </c>
      <c r="L12" s="3">
        <f>L17+L42+L92</f>
        <v>520437.3</v>
      </c>
      <c r="M12" s="3">
        <f>M17+M42+M92</f>
        <v>194496.80000000002</v>
      </c>
      <c r="N12" s="3">
        <f t="shared" si="0"/>
        <v>186752.4</v>
      </c>
      <c r="O12" s="3">
        <f>SUM(E12:N12)</f>
        <v>3721328.5999999992</v>
      </c>
      <c r="P12" s="6" t="s">
        <v>2</v>
      </c>
      <c r="Q12" s="7"/>
      <c r="S12" s="7"/>
      <c r="T12" s="7"/>
    </row>
    <row r="13" spans="1:20" ht="36.75" customHeight="1" x14ac:dyDescent="0.3">
      <c r="A13" s="33"/>
      <c r="B13" s="48"/>
      <c r="C13" s="30"/>
      <c r="D13" s="21"/>
      <c r="E13" s="2">
        <f t="shared" si="0"/>
        <v>200942.8</v>
      </c>
      <c r="F13" s="2">
        <f t="shared" si="0"/>
        <v>290070</v>
      </c>
      <c r="G13" s="2">
        <f t="shared" si="0"/>
        <v>135336.70000000001</v>
      </c>
      <c r="H13" s="2">
        <f t="shared" si="0"/>
        <v>216810</v>
      </c>
      <c r="I13" s="2">
        <f t="shared" si="0"/>
        <v>224236</v>
      </c>
      <c r="J13" s="2">
        <f>J18+J43+J93</f>
        <v>235129.59999999998</v>
      </c>
      <c r="K13" s="2">
        <f t="shared" si="0"/>
        <v>179302</v>
      </c>
      <c r="L13" s="3">
        <f>L18+L43+L93</f>
        <v>190380.7</v>
      </c>
      <c r="M13" s="3">
        <f t="shared" si="0"/>
        <v>182924.2</v>
      </c>
      <c r="N13" s="3">
        <f t="shared" si="0"/>
        <v>175640.6</v>
      </c>
      <c r="O13" s="3">
        <f>SUM(E13:N13)</f>
        <v>2030772.6</v>
      </c>
      <c r="P13" s="8" t="s">
        <v>3</v>
      </c>
      <c r="Q13" s="7"/>
      <c r="S13" s="7"/>
    </row>
    <row r="14" spans="1:20" ht="33" customHeight="1" x14ac:dyDescent="0.3">
      <c r="A14" s="33"/>
      <c r="B14" s="48"/>
      <c r="C14" s="30"/>
      <c r="D14" s="21"/>
      <c r="E14" s="2">
        <f>E19+E44+E89</f>
        <v>15124.7</v>
      </c>
      <c r="F14" s="2">
        <f t="shared" ref="F14:N16" si="1">F19+F44+F94</f>
        <v>2930</v>
      </c>
      <c r="G14" s="2">
        <f t="shared" si="1"/>
        <v>102615.29999999999</v>
      </c>
      <c r="H14" s="2">
        <f t="shared" si="1"/>
        <v>103968.4</v>
      </c>
      <c r="I14" s="2">
        <f t="shared" si="1"/>
        <v>153193.4</v>
      </c>
      <c r="J14" s="2">
        <f t="shared" si="1"/>
        <v>146175.1</v>
      </c>
      <c r="K14" s="2">
        <f>K19+K44+K94</f>
        <v>171811.1</v>
      </c>
      <c r="L14" s="3">
        <f>L19+L44+L94</f>
        <v>171923</v>
      </c>
      <c r="M14" s="3">
        <f>M19+M44+M94</f>
        <v>1847.7</v>
      </c>
      <c r="N14" s="3">
        <f t="shared" si="1"/>
        <v>1774.1</v>
      </c>
      <c r="O14" s="3">
        <f t="shared" ref="O13:O15" si="2">SUM(E14:N14)</f>
        <v>871362.79999999981</v>
      </c>
      <c r="P14" s="9" t="s">
        <v>4</v>
      </c>
      <c r="Q14" s="7"/>
      <c r="S14" s="7"/>
    </row>
    <row r="15" spans="1:20" ht="39" customHeight="1" x14ac:dyDescent="0.25">
      <c r="A15" s="33"/>
      <c r="B15" s="48"/>
      <c r="C15" s="30"/>
      <c r="D15" s="21"/>
      <c r="E15" s="2">
        <f>E20+E45+E95</f>
        <v>11239.400000000001</v>
      </c>
      <c r="F15" s="2">
        <f t="shared" si="1"/>
        <v>10981.8</v>
      </c>
      <c r="G15" s="2">
        <f t="shared" si="1"/>
        <v>18147.099999999999</v>
      </c>
      <c r="H15" s="2">
        <f t="shared" si="1"/>
        <v>75000.600000000006</v>
      </c>
      <c r="I15" s="2">
        <f t="shared" si="1"/>
        <v>94931.700000000012</v>
      </c>
      <c r="J15" s="2">
        <f t="shared" si="1"/>
        <v>248099.19999999995</v>
      </c>
      <c r="K15" s="2">
        <f t="shared" si="1"/>
        <v>99075.1</v>
      </c>
      <c r="L15" s="3">
        <f>L20+L45+L95</f>
        <v>134728.6</v>
      </c>
      <c r="M15" s="3">
        <f t="shared" si="1"/>
        <v>9724.9</v>
      </c>
      <c r="N15" s="3">
        <f t="shared" si="1"/>
        <v>9337.7000000000007</v>
      </c>
      <c r="O15" s="3">
        <f t="shared" si="2"/>
        <v>711266.1</v>
      </c>
      <c r="P15" s="4" t="s">
        <v>24</v>
      </c>
      <c r="Q15" s="7"/>
      <c r="S15" s="7"/>
    </row>
    <row r="16" spans="1:20" ht="34.5" customHeight="1" x14ac:dyDescent="0.25">
      <c r="A16" s="34"/>
      <c r="B16" s="57"/>
      <c r="C16" s="32"/>
      <c r="D16" s="1" t="s">
        <v>37</v>
      </c>
      <c r="E16" s="2">
        <f>E21+E46+E96</f>
        <v>3694.9</v>
      </c>
      <c r="F16" s="2">
        <f t="shared" si="1"/>
        <v>5494.1</v>
      </c>
      <c r="G16" s="2">
        <f t="shared" si="1"/>
        <v>13644.8</v>
      </c>
      <c r="H16" s="2">
        <f t="shared" si="1"/>
        <v>8177.2</v>
      </c>
      <c r="I16" s="2">
        <f t="shared" si="1"/>
        <v>14357</v>
      </c>
      <c r="J16" s="2">
        <f t="shared" si="1"/>
        <v>23405</v>
      </c>
      <c r="K16" s="2">
        <f t="shared" si="1"/>
        <v>15749.1</v>
      </c>
      <c r="L16" s="3">
        <f t="shared" si="1"/>
        <v>23405</v>
      </c>
      <c r="M16" s="3">
        <f t="shared" si="1"/>
        <v>0</v>
      </c>
      <c r="N16" s="3">
        <f t="shared" si="1"/>
        <v>0</v>
      </c>
      <c r="O16" s="3">
        <f>SUM(E16:N16)</f>
        <v>107927.1</v>
      </c>
      <c r="P16" s="6" t="s">
        <v>5</v>
      </c>
      <c r="Q16" s="7"/>
      <c r="S16" s="7"/>
    </row>
    <row r="17" spans="1:21" ht="27.75" customHeight="1" x14ac:dyDescent="0.25">
      <c r="A17" s="36">
        <v>2</v>
      </c>
      <c r="B17" s="37" t="s">
        <v>34</v>
      </c>
      <c r="C17" s="21" t="s">
        <v>50</v>
      </c>
      <c r="D17" s="21" t="s">
        <v>11</v>
      </c>
      <c r="E17" s="2">
        <f>E22+E32+E37+E27</f>
        <v>109881.4</v>
      </c>
      <c r="F17" s="2">
        <f t="shared" ref="F17:N17" si="3">F22+F32+F37+F27</f>
        <v>194962.69999999998</v>
      </c>
      <c r="G17" s="2">
        <f t="shared" si="3"/>
        <v>218073.5</v>
      </c>
      <c r="H17" s="2">
        <f>H22+H32+H37+H27</f>
        <v>148641.1</v>
      </c>
      <c r="I17" s="2">
        <f>I22+I27+I32+I37</f>
        <v>246216.29999999996</v>
      </c>
      <c r="J17" s="2">
        <f>J22+J27+J32+J37</f>
        <v>334838.99999999994</v>
      </c>
      <c r="K17" s="2">
        <f t="shared" si="3"/>
        <v>212745.00000000003</v>
      </c>
      <c r="L17" s="3">
        <f>L22+L32+L37+L27</f>
        <v>241277.5</v>
      </c>
      <c r="M17" s="3">
        <f t="shared" si="3"/>
        <v>168421.1</v>
      </c>
      <c r="N17" s="3">
        <f t="shared" si="3"/>
        <v>168421.1</v>
      </c>
      <c r="O17" s="3">
        <f t="shared" ref="O17:O80" si="4">SUM(E17:N17)</f>
        <v>2043478.7</v>
      </c>
      <c r="P17" s="6" t="s">
        <v>2</v>
      </c>
      <c r="Q17" s="7"/>
      <c r="S17" s="7"/>
    </row>
    <row r="18" spans="1:21" ht="37.5" x14ac:dyDescent="0.3">
      <c r="A18" s="36"/>
      <c r="B18" s="43"/>
      <c r="C18" s="31"/>
      <c r="D18" s="21"/>
      <c r="E18" s="2">
        <f>E23+E33+E38</f>
        <v>94136.6</v>
      </c>
      <c r="F18" s="2">
        <f>F23+F33+F38+F28</f>
        <v>180899.9</v>
      </c>
      <c r="G18" s="2">
        <f t="shared" ref="G18:N18" si="5">G23+G33+G38</f>
        <v>130612</v>
      </c>
      <c r="H18" s="2">
        <f t="shared" si="5"/>
        <v>117810</v>
      </c>
      <c r="I18" s="2">
        <f>I23+I33+I38</f>
        <v>213677.4</v>
      </c>
      <c r="J18" s="2">
        <f t="shared" si="5"/>
        <v>132562.9</v>
      </c>
      <c r="K18" s="2">
        <f t="shared" si="5"/>
        <v>158213</v>
      </c>
      <c r="L18" s="3">
        <f t="shared" si="5"/>
        <v>158400</v>
      </c>
      <c r="M18" s="3">
        <f t="shared" si="5"/>
        <v>158400</v>
      </c>
      <c r="N18" s="3">
        <f t="shared" si="5"/>
        <v>158400</v>
      </c>
      <c r="O18" s="3">
        <f t="shared" si="4"/>
        <v>1503111.8</v>
      </c>
      <c r="P18" s="8" t="s">
        <v>3</v>
      </c>
      <c r="Q18" s="7"/>
      <c r="S18" s="7"/>
    </row>
    <row r="19" spans="1:21" ht="18.75" x14ac:dyDescent="0.3">
      <c r="A19" s="36"/>
      <c r="B19" s="43"/>
      <c r="C19" s="31"/>
      <c r="D19" s="21"/>
      <c r="E19" s="2">
        <f>E24+E34+E39</f>
        <v>7085.5999999999995</v>
      </c>
      <c r="F19" s="2">
        <f>F24+F34+F39</f>
        <v>1827.3</v>
      </c>
      <c r="G19" s="2">
        <f t="shared" ref="E19:N21" si="6">G24+G34+G39</f>
        <v>62567.6</v>
      </c>
      <c r="H19" s="2">
        <f t="shared" si="6"/>
        <v>1190</v>
      </c>
      <c r="I19" s="2">
        <f t="shared" si="6"/>
        <v>2158.3000000000002</v>
      </c>
      <c r="J19" s="2">
        <f>J24+J34+J39+J29</f>
        <v>1339</v>
      </c>
      <c r="K19" s="2">
        <f>K24+K34+K39</f>
        <v>1598.1</v>
      </c>
      <c r="L19" s="3">
        <f>L24+L34+L39</f>
        <v>1600</v>
      </c>
      <c r="M19" s="3">
        <f t="shared" si="6"/>
        <v>1600</v>
      </c>
      <c r="N19" s="3">
        <f t="shared" si="6"/>
        <v>1600</v>
      </c>
      <c r="O19" s="3">
        <f t="shared" si="4"/>
        <v>82565.900000000009</v>
      </c>
      <c r="P19" s="9" t="s">
        <v>4</v>
      </c>
      <c r="Q19" s="7"/>
      <c r="S19" s="7"/>
    </row>
    <row r="20" spans="1:21" ht="18.75" x14ac:dyDescent="0.3">
      <c r="A20" s="36"/>
      <c r="B20" s="43"/>
      <c r="C20" s="31"/>
      <c r="D20" s="21"/>
      <c r="E20" s="2">
        <f>E25+E35+E40+E30</f>
        <v>5089.3</v>
      </c>
      <c r="F20" s="2">
        <f>F25+F35+F40+F30</f>
        <v>6741.4</v>
      </c>
      <c r="G20" s="2">
        <f t="shared" ref="G20:N20" si="7">G25+G35+G40+G30</f>
        <v>11249.1</v>
      </c>
      <c r="H20" s="2">
        <f t="shared" si="7"/>
        <v>21463.9</v>
      </c>
      <c r="I20" s="2">
        <f>I25+I30+I35+I40</f>
        <v>16023.599999999999</v>
      </c>
      <c r="J20" s="2">
        <f>J25+J35+J40+J30</f>
        <v>177532.09999999998</v>
      </c>
      <c r="K20" s="2">
        <f>K25+K35+K40+K30</f>
        <v>37184.800000000003</v>
      </c>
      <c r="L20" s="3">
        <f>L25+L35+L40+L30</f>
        <v>57872.5</v>
      </c>
      <c r="M20" s="3">
        <f t="shared" si="7"/>
        <v>8421.1</v>
      </c>
      <c r="N20" s="3">
        <f t="shared" si="7"/>
        <v>8421.1</v>
      </c>
      <c r="O20" s="3">
        <f t="shared" si="4"/>
        <v>349998.89999999991</v>
      </c>
      <c r="P20" s="9" t="s">
        <v>25</v>
      </c>
      <c r="Q20" s="7"/>
      <c r="S20" s="7"/>
    </row>
    <row r="21" spans="1:21" ht="33.75" customHeight="1" x14ac:dyDescent="0.3">
      <c r="A21" s="36"/>
      <c r="B21" s="43"/>
      <c r="C21" s="31"/>
      <c r="D21" s="21"/>
      <c r="E21" s="2">
        <f t="shared" si="6"/>
        <v>3569.9</v>
      </c>
      <c r="F21" s="2">
        <f t="shared" si="6"/>
        <v>5494.1</v>
      </c>
      <c r="G21" s="2">
        <f t="shared" si="6"/>
        <v>13644.8</v>
      </c>
      <c r="H21" s="2">
        <f t="shared" si="6"/>
        <v>8177.2</v>
      </c>
      <c r="I21" s="2">
        <f>I26+I36+I41</f>
        <v>14357</v>
      </c>
      <c r="J21" s="2">
        <f t="shared" si="6"/>
        <v>23405</v>
      </c>
      <c r="K21" s="2">
        <f t="shared" si="6"/>
        <v>15749.1</v>
      </c>
      <c r="L21" s="3">
        <f t="shared" si="6"/>
        <v>23405</v>
      </c>
      <c r="M21" s="3">
        <f t="shared" si="6"/>
        <v>0</v>
      </c>
      <c r="N21" s="3">
        <f t="shared" si="6"/>
        <v>0</v>
      </c>
      <c r="O21" s="3">
        <f t="shared" si="4"/>
        <v>107802.1</v>
      </c>
      <c r="P21" s="8" t="s">
        <v>5</v>
      </c>
      <c r="Q21" s="7"/>
      <c r="S21" s="7"/>
    </row>
    <row r="22" spans="1:21" ht="18.75" customHeight="1" x14ac:dyDescent="0.3">
      <c r="A22" s="40">
        <v>3</v>
      </c>
      <c r="B22" s="37" t="s">
        <v>1</v>
      </c>
      <c r="C22" s="21">
        <v>2018</v>
      </c>
      <c r="D22" s="21" t="s">
        <v>11</v>
      </c>
      <c r="E22" s="2">
        <f>SUM(E23:E26)</f>
        <v>3900</v>
      </c>
      <c r="F22" s="2">
        <f>SUM(F23:F26)</f>
        <v>0</v>
      </c>
      <c r="G22" s="2">
        <f t="shared" ref="G22:N22" si="8">SUM(G23:G26)</f>
        <v>0</v>
      </c>
      <c r="H22" s="2">
        <f t="shared" si="8"/>
        <v>0</v>
      </c>
      <c r="I22" s="2">
        <f t="shared" si="8"/>
        <v>0</v>
      </c>
      <c r="J22" s="2">
        <f t="shared" si="8"/>
        <v>0</v>
      </c>
      <c r="K22" s="2">
        <f t="shared" si="8"/>
        <v>0</v>
      </c>
      <c r="L22" s="3">
        <f t="shared" si="8"/>
        <v>0</v>
      </c>
      <c r="M22" s="3">
        <f t="shared" si="8"/>
        <v>0</v>
      </c>
      <c r="N22" s="3">
        <f t="shared" si="8"/>
        <v>0</v>
      </c>
      <c r="O22" s="3">
        <f t="shared" si="4"/>
        <v>3900</v>
      </c>
      <c r="P22" s="8" t="s">
        <v>2</v>
      </c>
      <c r="Q22" s="7"/>
      <c r="S22" s="7"/>
    </row>
    <row r="23" spans="1:21" ht="37.5" x14ac:dyDescent="0.3">
      <c r="A23" s="40"/>
      <c r="B23" s="37"/>
      <c r="C23" s="31"/>
      <c r="D23" s="21"/>
      <c r="E23" s="2">
        <v>3014.1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v>0</v>
      </c>
      <c r="M23" s="3">
        <v>0</v>
      </c>
      <c r="N23" s="3">
        <v>0</v>
      </c>
      <c r="O23" s="3">
        <f t="shared" si="4"/>
        <v>3014.1</v>
      </c>
      <c r="P23" s="8" t="s">
        <v>3</v>
      </c>
      <c r="Q23" s="7"/>
      <c r="S23" s="7"/>
    </row>
    <row r="24" spans="1:21" ht="18.75" x14ac:dyDescent="0.3">
      <c r="A24" s="40"/>
      <c r="B24" s="37"/>
      <c r="C24" s="31"/>
      <c r="D24" s="21"/>
      <c r="E24" s="2">
        <v>226.9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v>0</v>
      </c>
      <c r="M24" s="3">
        <v>0</v>
      </c>
      <c r="N24" s="3">
        <v>0</v>
      </c>
      <c r="O24" s="3">
        <f t="shared" si="4"/>
        <v>226.9</v>
      </c>
      <c r="P24" s="9" t="s">
        <v>4</v>
      </c>
      <c r="Q24" s="7"/>
      <c r="S24" s="7"/>
    </row>
    <row r="25" spans="1:21" ht="18.75" x14ac:dyDescent="0.3">
      <c r="A25" s="40"/>
      <c r="B25" s="37"/>
      <c r="C25" s="31"/>
      <c r="D25" s="21"/>
      <c r="E25" s="2">
        <v>659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v>0</v>
      </c>
      <c r="M25" s="3">
        <v>0</v>
      </c>
      <c r="N25" s="3">
        <v>0</v>
      </c>
      <c r="O25" s="3">
        <f t="shared" si="4"/>
        <v>659</v>
      </c>
      <c r="P25" s="9" t="s">
        <v>25</v>
      </c>
      <c r="Q25" s="7"/>
      <c r="S25" s="7"/>
    </row>
    <row r="26" spans="1:21" ht="40.5" customHeight="1" x14ac:dyDescent="0.25">
      <c r="A26" s="40"/>
      <c r="B26" s="37"/>
      <c r="C26" s="31"/>
      <c r="D26" s="21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v>0</v>
      </c>
      <c r="M26" s="3">
        <v>0</v>
      </c>
      <c r="N26" s="3">
        <v>0</v>
      </c>
      <c r="O26" s="3">
        <f t="shared" si="4"/>
        <v>0</v>
      </c>
      <c r="P26" s="6" t="s">
        <v>5</v>
      </c>
      <c r="Q26" s="7"/>
      <c r="S26" s="7"/>
    </row>
    <row r="27" spans="1:21" ht="18.75" x14ac:dyDescent="0.25">
      <c r="A27" s="40">
        <v>4</v>
      </c>
      <c r="B27" s="37" t="s">
        <v>18</v>
      </c>
      <c r="C27" s="21" t="s">
        <v>50</v>
      </c>
      <c r="D27" s="29" t="s">
        <v>19</v>
      </c>
      <c r="E27" s="2">
        <f>SUM(E28:E31)</f>
        <v>0</v>
      </c>
      <c r="F27" s="2">
        <f t="shared" ref="F27:N27" si="9">SUM(F28:F31)</f>
        <v>1090</v>
      </c>
      <c r="G27" s="2">
        <f t="shared" si="9"/>
        <v>610</v>
      </c>
      <c r="H27" s="2">
        <f t="shared" si="9"/>
        <v>0</v>
      </c>
      <c r="I27" s="2">
        <f>SUM(I28:I31)</f>
        <v>1300</v>
      </c>
      <c r="J27" s="2">
        <f>SUM(J28:J31)</f>
        <v>1500</v>
      </c>
      <c r="K27" s="2">
        <f>SUM(K28:K31)</f>
        <v>2207.3000000000002</v>
      </c>
      <c r="L27" s="3">
        <f t="shared" si="9"/>
        <v>2207.3000000000002</v>
      </c>
      <c r="M27" s="3">
        <f t="shared" si="9"/>
        <v>0</v>
      </c>
      <c r="N27" s="3">
        <f t="shared" si="9"/>
        <v>0</v>
      </c>
      <c r="O27" s="3">
        <f t="shared" si="4"/>
        <v>8914.6</v>
      </c>
      <c r="P27" s="6" t="s">
        <v>2</v>
      </c>
      <c r="Q27" s="7"/>
      <c r="S27" s="7"/>
    </row>
    <row r="28" spans="1:21" ht="37.5" x14ac:dyDescent="0.3">
      <c r="A28" s="40"/>
      <c r="B28" s="37"/>
      <c r="C28" s="31"/>
      <c r="D28" s="30"/>
      <c r="E28" s="2">
        <v>0</v>
      </c>
      <c r="F28" s="2">
        <v>0</v>
      </c>
      <c r="G28" s="10">
        <v>0</v>
      </c>
      <c r="H28" s="10">
        <v>0</v>
      </c>
      <c r="I28" s="10">
        <v>0</v>
      </c>
      <c r="J28" s="2">
        <v>0</v>
      </c>
      <c r="K28" s="2">
        <v>0</v>
      </c>
      <c r="L28" s="3">
        <v>0</v>
      </c>
      <c r="M28" s="3">
        <v>0</v>
      </c>
      <c r="N28" s="3">
        <v>0</v>
      </c>
      <c r="O28" s="3">
        <f t="shared" si="4"/>
        <v>0</v>
      </c>
      <c r="P28" s="8" t="s">
        <v>3</v>
      </c>
      <c r="Q28" s="7"/>
      <c r="S28" s="7"/>
    </row>
    <row r="29" spans="1:21" ht="18.75" x14ac:dyDescent="0.3">
      <c r="A29" s="40"/>
      <c r="B29" s="37"/>
      <c r="C29" s="31"/>
      <c r="D29" s="30"/>
      <c r="E29" s="2">
        <v>0</v>
      </c>
      <c r="F29" s="2">
        <v>0</v>
      </c>
      <c r="G29" s="10">
        <v>0</v>
      </c>
      <c r="H29" s="10">
        <v>0</v>
      </c>
      <c r="I29" s="10">
        <v>0</v>
      </c>
      <c r="J29" s="2">
        <v>0</v>
      </c>
      <c r="K29" s="2">
        <v>0</v>
      </c>
      <c r="L29" s="3">
        <v>0</v>
      </c>
      <c r="M29" s="3">
        <v>0</v>
      </c>
      <c r="N29" s="3">
        <v>0</v>
      </c>
      <c r="O29" s="3">
        <f t="shared" si="4"/>
        <v>0</v>
      </c>
      <c r="P29" s="9" t="s">
        <v>4</v>
      </c>
      <c r="Q29" s="7"/>
      <c r="S29" s="7"/>
    </row>
    <row r="30" spans="1:21" ht="18.75" x14ac:dyDescent="0.3">
      <c r="A30" s="40"/>
      <c r="B30" s="37"/>
      <c r="C30" s="31"/>
      <c r="D30" s="30"/>
      <c r="E30" s="2">
        <v>0</v>
      </c>
      <c r="F30" s="2">
        <v>1090</v>
      </c>
      <c r="G30" s="2">
        <v>610</v>
      </c>
      <c r="H30" s="2">
        <v>0</v>
      </c>
      <c r="I30" s="2">
        <v>1300</v>
      </c>
      <c r="J30" s="2">
        <v>1500</v>
      </c>
      <c r="K30" s="2">
        <v>2207.3000000000002</v>
      </c>
      <c r="L30" s="3">
        <v>2207.3000000000002</v>
      </c>
      <c r="M30" s="3">
        <v>0</v>
      </c>
      <c r="N30" s="3">
        <v>0</v>
      </c>
      <c r="O30" s="3">
        <f t="shared" si="4"/>
        <v>8914.6</v>
      </c>
      <c r="P30" s="9" t="s">
        <v>25</v>
      </c>
      <c r="Q30" s="7"/>
      <c r="S30" s="7"/>
    </row>
    <row r="31" spans="1:21" ht="57.75" customHeight="1" x14ac:dyDescent="0.25">
      <c r="A31" s="40"/>
      <c r="B31" s="37"/>
      <c r="C31" s="31"/>
      <c r="D31" s="32"/>
      <c r="E31" s="2">
        <v>0</v>
      </c>
      <c r="F31" s="2">
        <v>0</v>
      </c>
      <c r="G31" s="10">
        <v>0</v>
      </c>
      <c r="H31" s="10">
        <v>0</v>
      </c>
      <c r="I31" s="10">
        <v>0</v>
      </c>
      <c r="J31" s="2">
        <v>0</v>
      </c>
      <c r="K31" s="2">
        <v>0</v>
      </c>
      <c r="L31" s="3">
        <v>0</v>
      </c>
      <c r="M31" s="3">
        <v>0</v>
      </c>
      <c r="N31" s="3">
        <v>0</v>
      </c>
      <c r="O31" s="3">
        <f t="shared" si="4"/>
        <v>0</v>
      </c>
      <c r="P31" s="6" t="s">
        <v>5</v>
      </c>
      <c r="Q31" s="7"/>
      <c r="S31" s="7"/>
    </row>
    <row r="32" spans="1:21" ht="18.75" customHeight="1" x14ac:dyDescent="0.25">
      <c r="A32" s="44">
        <v>5</v>
      </c>
      <c r="B32" s="47" t="s">
        <v>47</v>
      </c>
      <c r="C32" s="29" t="s">
        <v>50</v>
      </c>
      <c r="D32" s="21" t="s">
        <v>33</v>
      </c>
      <c r="E32" s="2">
        <f>SUM(E33:E36)</f>
        <v>104581.4</v>
      </c>
      <c r="F32" s="2">
        <f t="shared" ref="F32:N32" si="10">SUM(F33:F36)</f>
        <v>193872.69999999998</v>
      </c>
      <c r="G32" s="2">
        <f t="shared" si="10"/>
        <v>217020.6</v>
      </c>
      <c r="H32" s="2">
        <f t="shared" si="10"/>
        <v>148641.1</v>
      </c>
      <c r="I32" s="2">
        <f>SUM(I33:I36)</f>
        <v>241552.49999999997</v>
      </c>
      <c r="J32" s="2">
        <f t="shared" si="10"/>
        <v>332562.69999999995</v>
      </c>
      <c r="K32" s="2">
        <f t="shared" si="10"/>
        <v>210133.00000000003</v>
      </c>
      <c r="L32" s="3">
        <f t="shared" si="10"/>
        <v>234140.7</v>
      </c>
      <c r="M32" s="3">
        <f t="shared" si="10"/>
        <v>168421.1</v>
      </c>
      <c r="N32" s="3">
        <f t="shared" si="10"/>
        <v>168421.1</v>
      </c>
      <c r="O32" s="3">
        <f t="shared" si="4"/>
        <v>2019346.9000000001</v>
      </c>
      <c r="P32" s="6" t="s">
        <v>2</v>
      </c>
      <c r="Q32" s="7"/>
      <c r="R32" s="7"/>
      <c r="S32" s="7"/>
      <c r="T32" s="7"/>
      <c r="U32" s="7"/>
    </row>
    <row r="33" spans="1:21" ht="37.5" x14ac:dyDescent="0.25">
      <c r="A33" s="45"/>
      <c r="B33" s="48"/>
      <c r="C33" s="30"/>
      <c r="D33" s="21"/>
      <c r="E33" s="2">
        <v>91122.5</v>
      </c>
      <c r="F33" s="2">
        <v>180899.9</v>
      </c>
      <c r="G33" s="2">
        <v>130612</v>
      </c>
      <c r="H33" s="2">
        <v>117810</v>
      </c>
      <c r="I33" s="2">
        <v>213677.4</v>
      </c>
      <c r="J33" s="2">
        <v>132562.9</v>
      </c>
      <c r="K33" s="2">
        <v>158213</v>
      </c>
      <c r="L33" s="11">
        <v>158400</v>
      </c>
      <c r="M33" s="11">
        <v>158400</v>
      </c>
      <c r="N33" s="11">
        <v>158400</v>
      </c>
      <c r="O33" s="3">
        <f t="shared" si="4"/>
        <v>1500097.7000000002</v>
      </c>
      <c r="P33" s="6" t="s">
        <v>3</v>
      </c>
      <c r="Q33" s="7"/>
      <c r="S33" s="7"/>
      <c r="T33" s="7"/>
    </row>
    <row r="34" spans="1:21" ht="18.75" x14ac:dyDescent="0.25">
      <c r="A34" s="51"/>
      <c r="B34" s="49"/>
      <c r="C34" s="30"/>
      <c r="D34" s="33" t="s">
        <v>29</v>
      </c>
      <c r="E34" s="2">
        <v>6858.7</v>
      </c>
      <c r="F34" s="2">
        <v>1827.3</v>
      </c>
      <c r="G34" s="2">
        <v>62567.6</v>
      </c>
      <c r="H34" s="2">
        <v>1190</v>
      </c>
      <c r="I34" s="2">
        <v>2158.3000000000002</v>
      </c>
      <c r="J34" s="2">
        <v>1339</v>
      </c>
      <c r="K34" s="2">
        <v>1598.1</v>
      </c>
      <c r="L34" s="11">
        <v>1600</v>
      </c>
      <c r="M34" s="11">
        <v>1600</v>
      </c>
      <c r="N34" s="11">
        <v>1600</v>
      </c>
      <c r="O34" s="3">
        <f t="shared" si="4"/>
        <v>82339.000000000015</v>
      </c>
      <c r="P34" s="12" t="s">
        <v>4</v>
      </c>
      <c r="Q34" s="7"/>
      <c r="S34" s="7"/>
    </row>
    <row r="35" spans="1:21" ht="18.75" x14ac:dyDescent="0.3">
      <c r="A35" s="51"/>
      <c r="B35" s="49"/>
      <c r="C35" s="30"/>
      <c r="D35" s="33"/>
      <c r="E35" s="2">
        <v>3030.3</v>
      </c>
      <c r="F35" s="2">
        <v>5651.4</v>
      </c>
      <c r="G35" s="2">
        <v>10196.200000000001</v>
      </c>
      <c r="H35" s="2">
        <v>21463.9</v>
      </c>
      <c r="I35" s="2">
        <v>11359.8</v>
      </c>
      <c r="J35" s="2">
        <v>175255.8</v>
      </c>
      <c r="K35" s="2">
        <v>34572.800000000003</v>
      </c>
      <c r="L35" s="3">
        <v>50735.7</v>
      </c>
      <c r="M35" s="3">
        <v>8421.1</v>
      </c>
      <c r="N35" s="3">
        <v>8421.1</v>
      </c>
      <c r="O35" s="3">
        <f t="shared" si="4"/>
        <v>329108.09999999998</v>
      </c>
      <c r="P35" s="9" t="s">
        <v>25</v>
      </c>
      <c r="Q35" s="7"/>
      <c r="S35" s="7"/>
    </row>
    <row r="36" spans="1:21" ht="37.5" x14ac:dyDescent="0.25">
      <c r="A36" s="52"/>
      <c r="B36" s="50"/>
      <c r="C36" s="32"/>
      <c r="D36" s="34"/>
      <c r="E36" s="2">
        <v>3569.9</v>
      </c>
      <c r="F36" s="2">
        <v>5494.1</v>
      </c>
      <c r="G36" s="2">
        <v>13644.8</v>
      </c>
      <c r="H36" s="2">
        <v>8177.2</v>
      </c>
      <c r="I36" s="2">
        <v>14357</v>
      </c>
      <c r="J36" s="2">
        <v>23405</v>
      </c>
      <c r="K36" s="2">
        <v>15749.1</v>
      </c>
      <c r="L36" s="3">
        <v>23405</v>
      </c>
      <c r="M36" s="3">
        <v>0</v>
      </c>
      <c r="N36" s="3">
        <v>0</v>
      </c>
      <c r="O36" s="3">
        <f t="shared" si="4"/>
        <v>107802.1</v>
      </c>
      <c r="P36" s="6" t="s">
        <v>5</v>
      </c>
      <c r="Q36" s="7"/>
      <c r="S36" s="7"/>
      <c r="T36" s="7"/>
    </row>
    <row r="37" spans="1:21" ht="18.75" customHeight="1" x14ac:dyDescent="0.3">
      <c r="A37" s="44">
        <v>6</v>
      </c>
      <c r="B37" s="47" t="s">
        <v>20</v>
      </c>
      <c r="C37" s="29" t="s">
        <v>50</v>
      </c>
      <c r="D37" s="29" t="s">
        <v>46</v>
      </c>
      <c r="E37" s="2">
        <f>SUM(E38:E41)</f>
        <v>1400</v>
      </c>
      <c r="F37" s="2">
        <f t="shared" ref="F37:N37" si="11">SUM(F38:F41)</f>
        <v>0</v>
      </c>
      <c r="G37" s="2">
        <f t="shared" si="11"/>
        <v>442.9</v>
      </c>
      <c r="H37" s="2">
        <f t="shared" si="11"/>
        <v>0</v>
      </c>
      <c r="I37" s="2">
        <f t="shared" si="11"/>
        <v>3363.8</v>
      </c>
      <c r="J37" s="2">
        <f t="shared" si="11"/>
        <v>776.3</v>
      </c>
      <c r="K37" s="2">
        <f t="shared" si="11"/>
        <v>404.7</v>
      </c>
      <c r="L37" s="3">
        <f t="shared" si="11"/>
        <v>4929.5</v>
      </c>
      <c r="M37" s="3">
        <f t="shared" si="11"/>
        <v>0</v>
      </c>
      <c r="N37" s="3">
        <f t="shared" si="11"/>
        <v>0</v>
      </c>
      <c r="O37" s="3">
        <f t="shared" si="4"/>
        <v>11317.2</v>
      </c>
      <c r="P37" s="8" t="s">
        <v>2</v>
      </c>
      <c r="Q37" s="7"/>
      <c r="S37" s="7"/>
    </row>
    <row r="38" spans="1:21" ht="37.5" x14ac:dyDescent="0.25">
      <c r="A38" s="45"/>
      <c r="B38" s="48"/>
      <c r="C38" s="30"/>
      <c r="D38" s="41"/>
      <c r="E38" s="2">
        <v>0</v>
      </c>
      <c r="F38" s="2">
        <v>0</v>
      </c>
      <c r="G38" s="10">
        <v>0</v>
      </c>
      <c r="H38" s="10">
        <v>0</v>
      </c>
      <c r="I38" s="10">
        <v>0</v>
      </c>
      <c r="J38" s="2">
        <v>0</v>
      </c>
      <c r="K38" s="2">
        <v>0</v>
      </c>
      <c r="L38" s="3">
        <v>0</v>
      </c>
      <c r="M38" s="3">
        <v>0</v>
      </c>
      <c r="N38" s="3">
        <v>0</v>
      </c>
      <c r="O38" s="3">
        <f t="shared" si="4"/>
        <v>0</v>
      </c>
      <c r="P38" s="6" t="s">
        <v>3</v>
      </c>
      <c r="Q38" s="7"/>
      <c r="S38" s="7"/>
    </row>
    <row r="39" spans="1:21" ht="18.75" x14ac:dyDescent="0.25">
      <c r="A39" s="45"/>
      <c r="B39" s="48"/>
      <c r="C39" s="30"/>
      <c r="D39" s="41"/>
      <c r="E39" s="2">
        <v>0</v>
      </c>
      <c r="F39" s="2">
        <v>0</v>
      </c>
      <c r="G39" s="10">
        <v>0</v>
      </c>
      <c r="H39" s="10">
        <v>0</v>
      </c>
      <c r="I39" s="10">
        <v>0</v>
      </c>
      <c r="J39" s="2">
        <v>0</v>
      </c>
      <c r="K39" s="2">
        <v>0</v>
      </c>
      <c r="L39" s="3">
        <v>0</v>
      </c>
      <c r="M39" s="3">
        <v>0</v>
      </c>
      <c r="N39" s="3">
        <v>0</v>
      </c>
      <c r="O39" s="3">
        <f t="shared" si="4"/>
        <v>0</v>
      </c>
      <c r="P39" s="12" t="s">
        <v>4</v>
      </c>
      <c r="Q39" s="7"/>
      <c r="S39" s="7"/>
    </row>
    <row r="40" spans="1:21" ht="18.75" x14ac:dyDescent="0.3">
      <c r="A40" s="45"/>
      <c r="B40" s="48"/>
      <c r="C40" s="30"/>
      <c r="D40" s="42"/>
      <c r="E40" s="2">
        <v>1400</v>
      </c>
      <c r="F40" s="2">
        <v>0</v>
      </c>
      <c r="G40" s="2">
        <v>442.9</v>
      </c>
      <c r="H40" s="2">
        <v>0</v>
      </c>
      <c r="I40" s="2">
        <v>3363.8</v>
      </c>
      <c r="J40" s="2">
        <v>776.3</v>
      </c>
      <c r="K40" s="2">
        <v>404.7</v>
      </c>
      <c r="L40" s="3">
        <v>4929.5</v>
      </c>
      <c r="M40" s="3">
        <v>0</v>
      </c>
      <c r="N40" s="3">
        <v>0</v>
      </c>
      <c r="O40" s="3">
        <f t="shared" si="4"/>
        <v>11317.2</v>
      </c>
      <c r="P40" s="9" t="s">
        <v>25</v>
      </c>
      <c r="Q40" s="7"/>
      <c r="S40" s="7"/>
    </row>
    <row r="41" spans="1:21" ht="37.5" x14ac:dyDescent="0.25">
      <c r="A41" s="46"/>
      <c r="B41" s="57"/>
      <c r="C41" s="32"/>
      <c r="D41" s="1" t="s">
        <v>37</v>
      </c>
      <c r="E41" s="2">
        <v>0</v>
      </c>
      <c r="F41" s="2">
        <v>0</v>
      </c>
      <c r="G41" s="10">
        <v>0</v>
      </c>
      <c r="H41" s="10">
        <v>0</v>
      </c>
      <c r="I41" s="10">
        <v>0</v>
      </c>
      <c r="J41" s="2">
        <v>0</v>
      </c>
      <c r="K41" s="2">
        <v>0</v>
      </c>
      <c r="L41" s="3">
        <v>0</v>
      </c>
      <c r="M41" s="3">
        <v>0</v>
      </c>
      <c r="N41" s="3">
        <v>0</v>
      </c>
      <c r="O41" s="3">
        <f t="shared" si="4"/>
        <v>0</v>
      </c>
      <c r="P41" s="6" t="s">
        <v>5</v>
      </c>
      <c r="Q41" s="7"/>
      <c r="S41" s="7"/>
    </row>
    <row r="42" spans="1:21" ht="18.75" customHeight="1" x14ac:dyDescent="0.3">
      <c r="A42" s="40">
        <v>7</v>
      </c>
      <c r="B42" s="37" t="s">
        <v>36</v>
      </c>
      <c r="C42" s="21" t="s">
        <v>50</v>
      </c>
      <c r="D42" s="21" t="s">
        <v>42</v>
      </c>
      <c r="E42" s="2">
        <f t="shared" ref="E42:I45" si="12">E47+E57+E67+E72+E82</f>
        <v>120995.4</v>
      </c>
      <c r="F42" s="2">
        <f t="shared" si="12"/>
        <v>114513.20000000001</v>
      </c>
      <c r="G42" s="2">
        <f t="shared" si="12"/>
        <v>51670.399999999987</v>
      </c>
      <c r="H42" s="2">
        <f t="shared" si="12"/>
        <v>255315.1</v>
      </c>
      <c r="I42" s="2">
        <f t="shared" si="12"/>
        <v>240501.8</v>
      </c>
      <c r="J42" s="2">
        <f>J47+J57+J67+J72+J82+J52+J62+J77</f>
        <v>317969.90000000002</v>
      </c>
      <c r="K42" s="2">
        <f>K47+K57+K67+K72+K82+K52+K62+K77</f>
        <v>253192.30000000002</v>
      </c>
      <c r="L42" s="3">
        <f>L47+L57+L67+L72+L82+L52+L62+L77</f>
        <v>279159.8</v>
      </c>
      <c r="M42" s="3">
        <f t="shared" ref="M42:N42" si="13">M47+M57+M67+M72+M82+M52+M62+M77</f>
        <v>26075.7</v>
      </c>
      <c r="N42" s="3">
        <f t="shared" si="13"/>
        <v>18331.299999999996</v>
      </c>
      <c r="O42" s="3">
        <f t="shared" si="4"/>
        <v>1677724.9</v>
      </c>
      <c r="P42" s="8" t="s">
        <v>2</v>
      </c>
      <c r="Q42" s="7"/>
      <c r="S42" s="7"/>
      <c r="T42" s="7"/>
    </row>
    <row r="43" spans="1:21" ht="37.5" x14ac:dyDescent="0.3">
      <c r="A43" s="40"/>
      <c r="B43" s="37"/>
      <c r="C43" s="31"/>
      <c r="D43" s="21"/>
      <c r="E43" s="2">
        <f t="shared" si="12"/>
        <v>106806.2</v>
      </c>
      <c r="F43" s="2">
        <f t="shared" si="12"/>
        <v>109170.1</v>
      </c>
      <c r="G43" s="2">
        <f t="shared" si="12"/>
        <v>4724.7</v>
      </c>
      <c r="H43" s="2">
        <f t="shared" si="12"/>
        <v>99000</v>
      </c>
      <c r="I43" s="2">
        <f t="shared" si="12"/>
        <v>10558.6</v>
      </c>
      <c r="J43" s="2">
        <f>J48+J58+J68+J73+J83+J53+J63+J78</f>
        <v>102566.7</v>
      </c>
      <c r="K43" s="2">
        <f t="shared" ref="J43:K45" si="14">K48+K58+K68+K73+K83+K53+K63+K78</f>
        <v>21089</v>
      </c>
      <c r="L43" s="3">
        <f t="shared" ref="L43:N43" si="15">L48+L58+L68+L73+L83+L53+L63+L78</f>
        <v>31980.7</v>
      </c>
      <c r="M43" s="3">
        <f>M48+M58+M68+M73+M83+M53+M63+M78</f>
        <v>24524.2</v>
      </c>
      <c r="N43" s="3">
        <f t="shared" si="15"/>
        <v>17240.599999999999</v>
      </c>
      <c r="O43" s="3">
        <f t="shared" si="4"/>
        <v>527660.80000000005</v>
      </c>
      <c r="P43" s="8" t="s">
        <v>3</v>
      </c>
      <c r="Q43" s="7"/>
      <c r="S43" s="7"/>
      <c r="T43" s="7"/>
    </row>
    <row r="44" spans="1:21" ht="18.75" x14ac:dyDescent="0.3">
      <c r="A44" s="40"/>
      <c r="B44" s="37"/>
      <c r="C44" s="31"/>
      <c r="D44" s="21"/>
      <c r="E44" s="2">
        <f t="shared" si="12"/>
        <v>8039.1</v>
      </c>
      <c r="F44" s="2">
        <f t="shared" si="12"/>
        <v>1102.7</v>
      </c>
      <c r="G44" s="2">
        <f t="shared" si="12"/>
        <v>40047.699999999997</v>
      </c>
      <c r="H44" s="2">
        <f t="shared" si="12"/>
        <v>102778.4</v>
      </c>
      <c r="I44" s="2">
        <f t="shared" si="12"/>
        <v>151035.1</v>
      </c>
      <c r="J44" s="2">
        <f>J49+J59+J69+J74+J84+J54+J64+J79</f>
        <v>144836.1</v>
      </c>
      <c r="K44" s="2">
        <f t="shared" si="14"/>
        <v>170213</v>
      </c>
      <c r="L44" s="3">
        <f>L49+L59+L69+L74+L84+L64</f>
        <v>170323</v>
      </c>
      <c r="M44" s="3">
        <f>M64</f>
        <v>247.7</v>
      </c>
      <c r="N44" s="20">
        <f>N64</f>
        <v>174.1</v>
      </c>
      <c r="O44" s="3">
        <f t="shared" si="4"/>
        <v>788796.89999999991</v>
      </c>
      <c r="P44" s="9" t="s">
        <v>4</v>
      </c>
      <c r="Q44" s="7"/>
      <c r="S44" s="7"/>
    </row>
    <row r="45" spans="1:21" ht="18.75" x14ac:dyDescent="0.3">
      <c r="A45" s="40"/>
      <c r="B45" s="37"/>
      <c r="C45" s="31"/>
      <c r="D45" s="21"/>
      <c r="E45" s="2">
        <f t="shared" si="12"/>
        <v>6150.1</v>
      </c>
      <c r="F45" s="2">
        <f t="shared" si="12"/>
        <v>4240.3999999999996</v>
      </c>
      <c r="G45" s="2">
        <f t="shared" si="12"/>
        <v>6897.9999999999991</v>
      </c>
      <c r="H45" s="2">
        <f t="shared" si="12"/>
        <v>53536.7</v>
      </c>
      <c r="I45" s="2">
        <f t="shared" si="12"/>
        <v>78908.100000000006</v>
      </c>
      <c r="J45" s="2">
        <f t="shared" si="14"/>
        <v>70567.099999999991</v>
      </c>
      <c r="K45" s="2">
        <f>K50+K60+K70+K75+K85+K55+K65+K80</f>
        <v>61890.299999999996</v>
      </c>
      <c r="L45" s="3">
        <f>L50+L60+L70+L75+L85+L55+L65+L80</f>
        <v>76856.100000000006</v>
      </c>
      <c r="M45" s="3">
        <f>M50+M60+M70+M75+M85+M55+M65+M80</f>
        <v>1303.8</v>
      </c>
      <c r="N45" s="3">
        <f>N50+N60+N70+N75+N85+N55+N65+N80</f>
        <v>916.6</v>
      </c>
      <c r="O45" s="3">
        <f t="shared" si="4"/>
        <v>361267.1999999999</v>
      </c>
      <c r="P45" s="9" t="s">
        <v>25</v>
      </c>
      <c r="Q45" s="7"/>
      <c r="S45" s="7"/>
    </row>
    <row r="46" spans="1:21" ht="37.5" x14ac:dyDescent="0.3">
      <c r="A46" s="40"/>
      <c r="B46" s="37"/>
      <c r="C46" s="31"/>
      <c r="D46" s="21"/>
      <c r="E46" s="2">
        <f>E51+E61+E71+E76+E86</f>
        <v>0</v>
      </c>
      <c r="F46" s="2">
        <f t="shared" ref="F46:K46" si="16">F51+F61+F71+F76+F86</f>
        <v>0</v>
      </c>
      <c r="G46" s="2">
        <f t="shared" si="16"/>
        <v>0</v>
      </c>
      <c r="H46" s="2">
        <f t="shared" si="16"/>
        <v>0</v>
      </c>
      <c r="I46" s="2">
        <f>I51+I61+I71+I76+I86</f>
        <v>0</v>
      </c>
      <c r="J46" s="2">
        <f t="shared" si="16"/>
        <v>0</v>
      </c>
      <c r="K46" s="2">
        <f t="shared" si="16"/>
        <v>0</v>
      </c>
      <c r="L46" s="11">
        <v>0</v>
      </c>
      <c r="M46" s="11">
        <v>0</v>
      </c>
      <c r="N46" s="11">
        <v>0</v>
      </c>
      <c r="O46" s="3">
        <f t="shared" si="4"/>
        <v>0</v>
      </c>
      <c r="P46" s="8" t="s">
        <v>5</v>
      </c>
      <c r="Q46" s="7"/>
      <c r="S46" s="7"/>
    </row>
    <row r="47" spans="1:21" ht="18.75" customHeight="1" x14ac:dyDescent="0.3">
      <c r="A47" s="44">
        <v>8</v>
      </c>
      <c r="B47" s="47" t="s">
        <v>21</v>
      </c>
      <c r="C47" s="29" t="s">
        <v>45</v>
      </c>
      <c r="D47" s="30" t="s">
        <v>43</v>
      </c>
      <c r="E47" s="2">
        <f t="shared" ref="E47:J47" si="17">SUM(E48:E51)</f>
        <v>1035.3999999999999</v>
      </c>
      <c r="F47" s="2">
        <f t="shared" si="17"/>
        <v>1086.0999999999999</v>
      </c>
      <c r="G47" s="2">
        <f t="shared" si="17"/>
        <v>2433.6999999999998</v>
      </c>
      <c r="H47" s="2">
        <f t="shared" si="17"/>
        <v>5433.7</v>
      </c>
      <c r="I47" s="2">
        <f t="shared" si="17"/>
        <v>14633.3</v>
      </c>
      <c r="J47" s="2">
        <f t="shared" si="17"/>
        <v>7519</v>
      </c>
      <c r="K47" s="2">
        <v>0</v>
      </c>
      <c r="L47" s="3">
        <v>0</v>
      </c>
      <c r="M47" s="3">
        <v>0</v>
      </c>
      <c r="N47" s="3">
        <v>0</v>
      </c>
      <c r="O47" s="3">
        <f t="shared" si="4"/>
        <v>32141.199999999997</v>
      </c>
      <c r="P47" s="8" t="s">
        <v>2</v>
      </c>
      <c r="Q47" s="7"/>
      <c r="R47" s="7"/>
      <c r="S47" s="7"/>
    </row>
    <row r="48" spans="1:21" ht="37.5" x14ac:dyDescent="0.3">
      <c r="A48" s="45"/>
      <c r="B48" s="48"/>
      <c r="C48" s="30"/>
      <c r="D48" s="30"/>
      <c r="E48" s="2">
        <v>934</v>
      </c>
      <c r="F48" s="2">
        <v>1043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11">
        <v>0</v>
      </c>
      <c r="M48" s="11">
        <v>0</v>
      </c>
      <c r="N48" s="11">
        <v>0</v>
      </c>
      <c r="O48" s="3">
        <f t="shared" si="4"/>
        <v>1977</v>
      </c>
      <c r="P48" s="8" t="s">
        <v>3</v>
      </c>
      <c r="Q48" s="7"/>
      <c r="S48" s="7"/>
      <c r="U48" s="7"/>
    </row>
    <row r="49" spans="1:21" ht="18.75" x14ac:dyDescent="0.3">
      <c r="A49" s="45"/>
      <c r="B49" s="48"/>
      <c r="C49" s="30"/>
      <c r="D49" s="30"/>
      <c r="E49" s="2">
        <v>70.3</v>
      </c>
      <c r="F49" s="2">
        <v>10.5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11">
        <v>0</v>
      </c>
      <c r="M49" s="11">
        <v>0</v>
      </c>
      <c r="N49" s="11">
        <v>0</v>
      </c>
      <c r="O49" s="3">
        <f t="shared" si="4"/>
        <v>80.8</v>
      </c>
      <c r="P49" s="9" t="s">
        <v>4</v>
      </c>
      <c r="Q49" s="7"/>
      <c r="S49" s="7"/>
      <c r="U49" s="7"/>
    </row>
    <row r="50" spans="1:21" ht="18.75" x14ac:dyDescent="0.3">
      <c r="A50" s="45"/>
      <c r="B50" s="48"/>
      <c r="C50" s="30"/>
      <c r="D50" s="30"/>
      <c r="E50" s="2">
        <v>31.1</v>
      </c>
      <c r="F50" s="2">
        <v>32.6</v>
      </c>
      <c r="G50" s="2">
        <v>2433.6999999999998</v>
      </c>
      <c r="H50" s="2">
        <v>5433.7</v>
      </c>
      <c r="I50" s="10">
        <v>14633.3</v>
      </c>
      <c r="J50" s="10">
        <v>7519</v>
      </c>
      <c r="K50" s="10">
        <v>0</v>
      </c>
      <c r="L50" s="11">
        <v>0</v>
      </c>
      <c r="M50" s="11">
        <v>0</v>
      </c>
      <c r="N50" s="11">
        <v>0</v>
      </c>
      <c r="O50" s="3">
        <f t="shared" si="4"/>
        <v>30083.399999999998</v>
      </c>
      <c r="P50" s="9" t="s">
        <v>25</v>
      </c>
      <c r="Q50" s="7"/>
      <c r="S50" s="7"/>
    </row>
    <row r="51" spans="1:21" ht="37.5" x14ac:dyDescent="0.25">
      <c r="A51" s="45"/>
      <c r="B51" s="48"/>
      <c r="C51" s="30"/>
      <c r="D51" s="32"/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11">
        <v>0</v>
      </c>
      <c r="M51" s="11">
        <v>0</v>
      </c>
      <c r="N51" s="11">
        <v>0</v>
      </c>
      <c r="O51" s="3">
        <f t="shared" si="4"/>
        <v>0</v>
      </c>
      <c r="P51" s="6" t="s">
        <v>5</v>
      </c>
      <c r="Q51" s="7"/>
      <c r="S51" s="7"/>
    </row>
    <row r="52" spans="1:21" ht="18.75" customHeight="1" x14ac:dyDescent="0.3">
      <c r="A52" s="45"/>
      <c r="B52" s="48"/>
      <c r="C52" s="29" t="s">
        <v>51</v>
      </c>
      <c r="D52" s="29" t="s">
        <v>41</v>
      </c>
      <c r="E52" s="2">
        <f>SUM(E53:E56)</f>
        <v>0</v>
      </c>
      <c r="F52" s="2">
        <f t="shared" ref="F52:H52" si="18">SUM(F53:F56)</f>
        <v>0</v>
      </c>
      <c r="G52" s="2">
        <f t="shared" si="18"/>
        <v>0</v>
      </c>
      <c r="H52" s="2">
        <f t="shared" si="18"/>
        <v>0</v>
      </c>
      <c r="I52" s="2">
        <f>SUM(I53:I56)</f>
        <v>0</v>
      </c>
      <c r="J52" s="2">
        <f t="shared" ref="J52:N52" si="19">SUM(J53:J56)</f>
        <v>4145.8999999999996</v>
      </c>
      <c r="K52" s="2">
        <f t="shared" si="19"/>
        <v>10300</v>
      </c>
      <c r="L52" s="3">
        <f t="shared" si="19"/>
        <v>10300</v>
      </c>
      <c r="M52" s="3">
        <f t="shared" si="19"/>
        <v>0</v>
      </c>
      <c r="N52" s="3">
        <f t="shared" si="19"/>
        <v>0</v>
      </c>
      <c r="O52" s="3">
        <f t="shared" si="4"/>
        <v>24745.9</v>
      </c>
      <c r="P52" s="8" t="s">
        <v>2</v>
      </c>
      <c r="Q52" s="7"/>
      <c r="S52" s="7"/>
    </row>
    <row r="53" spans="1:21" ht="37.5" x14ac:dyDescent="0.3">
      <c r="A53" s="45"/>
      <c r="B53" s="48"/>
      <c r="C53" s="30"/>
      <c r="D53" s="30"/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3">
        <v>0</v>
      </c>
      <c r="M53" s="3">
        <v>0</v>
      </c>
      <c r="N53" s="3">
        <v>0</v>
      </c>
      <c r="O53" s="3">
        <f t="shared" si="4"/>
        <v>0</v>
      </c>
      <c r="P53" s="8" t="s">
        <v>3</v>
      </c>
      <c r="Q53" s="7"/>
      <c r="S53" s="7"/>
    </row>
    <row r="54" spans="1:21" ht="18.75" x14ac:dyDescent="0.3">
      <c r="A54" s="45"/>
      <c r="B54" s="48"/>
      <c r="C54" s="30"/>
      <c r="D54" s="30"/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3">
        <v>0</v>
      </c>
      <c r="M54" s="3">
        <v>0</v>
      </c>
      <c r="N54" s="3">
        <v>0</v>
      </c>
      <c r="O54" s="3">
        <f t="shared" si="4"/>
        <v>0</v>
      </c>
      <c r="P54" s="9" t="s">
        <v>4</v>
      </c>
      <c r="Q54" s="7"/>
      <c r="S54" s="7"/>
    </row>
    <row r="55" spans="1:21" ht="18.75" x14ac:dyDescent="0.3">
      <c r="A55" s="45"/>
      <c r="B55" s="48"/>
      <c r="C55" s="30"/>
      <c r="D55" s="30"/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4145.8999999999996</v>
      </c>
      <c r="K55" s="10">
        <v>10300</v>
      </c>
      <c r="L55" s="11">
        <v>10300</v>
      </c>
      <c r="M55" s="11">
        <v>0</v>
      </c>
      <c r="N55" s="11">
        <v>0</v>
      </c>
      <c r="O55" s="3">
        <f t="shared" si="4"/>
        <v>24745.9</v>
      </c>
      <c r="P55" s="9" t="s">
        <v>25</v>
      </c>
      <c r="Q55" s="7"/>
      <c r="S55" s="7"/>
    </row>
    <row r="56" spans="1:21" ht="37.5" x14ac:dyDescent="0.25">
      <c r="A56" s="46"/>
      <c r="B56" s="57"/>
      <c r="C56" s="30"/>
      <c r="D56" s="32"/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11" t="s">
        <v>44</v>
      </c>
      <c r="M56" s="11"/>
      <c r="N56" s="11"/>
      <c r="O56" s="3">
        <f t="shared" si="4"/>
        <v>0</v>
      </c>
      <c r="P56" s="6" t="s">
        <v>5</v>
      </c>
      <c r="Q56" s="7"/>
      <c r="S56" s="7"/>
    </row>
    <row r="57" spans="1:21" ht="18.75" customHeight="1" x14ac:dyDescent="0.25">
      <c r="A57" s="44">
        <v>9</v>
      </c>
      <c r="B57" s="47" t="s">
        <v>22</v>
      </c>
      <c r="C57" s="21" t="s">
        <v>45</v>
      </c>
      <c r="D57" s="21" t="s">
        <v>43</v>
      </c>
      <c r="E57" s="2">
        <f>SUM(E58:E61)</f>
        <v>65308.800000000003</v>
      </c>
      <c r="F57" s="2">
        <f t="shared" ref="F57:N57" si="20">SUM(F58:F61)</f>
        <v>112597.3</v>
      </c>
      <c r="G57" s="2">
        <f t="shared" si="20"/>
        <v>48767.999999999993</v>
      </c>
      <c r="H57" s="2">
        <f t="shared" si="20"/>
        <v>248724.8</v>
      </c>
      <c r="I57" s="2">
        <f t="shared" si="20"/>
        <v>222368.2</v>
      </c>
      <c r="J57" s="2">
        <f t="shared" si="20"/>
        <v>305411.09999999998</v>
      </c>
      <c r="K57" s="2">
        <f t="shared" si="20"/>
        <v>0</v>
      </c>
      <c r="L57" s="3">
        <f t="shared" si="20"/>
        <v>0</v>
      </c>
      <c r="M57" s="3">
        <f t="shared" si="20"/>
        <v>0</v>
      </c>
      <c r="N57" s="3">
        <f t="shared" si="20"/>
        <v>0</v>
      </c>
      <c r="O57" s="3">
        <f t="shared" si="4"/>
        <v>1003178.2000000001</v>
      </c>
      <c r="P57" s="6" t="s">
        <v>2</v>
      </c>
      <c r="Q57" s="7"/>
      <c r="S57" s="7"/>
      <c r="T57" s="7"/>
    </row>
    <row r="58" spans="1:21" ht="37.5" x14ac:dyDescent="0.25">
      <c r="A58" s="45"/>
      <c r="B58" s="48"/>
      <c r="C58" s="31"/>
      <c r="D58" s="21"/>
      <c r="E58" s="2">
        <v>58915.1</v>
      </c>
      <c r="F58" s="2">
        <v>108127.1</v>
      </c>
      <c r="G58" s="2">
        <v>4724.7</v>
      </c>
      <c r="H58" s="2">
        <v>99000</v>
      </c>
      <c r="I58" s="2">
        <v>10558.6</v>
      </c>
      <c r="J58" s="2">
        <v>102566.7</v>
      </c>
      <c r="K58" s="2">
        <v>0</v>
      </c>
      <c r="L58" s="3">
        <v>0</v>
      </c>
      <c r="M58" s="3">
        <v>0</v>
      </c>
      <c r="N58" s="3">
        <v>0</v>
      </c>
      <c r="O58" s="3">
        <f t="shared" si="4"/>
        <v>383892.2</v>
      </c>
      <c r="P58" s="6" t="s">
        <v>3</v>
      </c>
      <c r="Q58" s="7"/>
      <c r="S58" s="7"/>
      <c r="T58" s="7"/>
    </row>
    <row r="59" spans="1:21" ht="18.75" x14ac:dyDescent="0.25">
      <c r="A59" s="45"/>
      <c r="B59" s="48"/>
      <c r="C59" s="31"/>
      <c r="D59" s="21"/>
      <c r="E59" s="2">
        <v>4434.3999999999996</v>
      </c>
      <c r="F59" s="2">
        <v>1092.2</v>
      </c>
      <c r="G59" s="2">
        <v>40047.699999999997</v>
      </c>
      <c r="H59" s="2">
        <v>102778.4</v>
      </c>
      <c r="I59" s="2">
        <v>151035.1</v>
      </c>
      <c r="J59" s="2">
        <v>144836.1</v>
      </c>
      <c r="K59" s="2">
        <v>0</v>
      </c>
      <c r="L59" s="3">
        <v>0</v>
      </c>
      <c r="M59" s="3">
        <v>0</v>
      </c>
      <c r="N59" s="3">
        <v>0</v>
      </c>
      <c r="O59" s="3">
        <f t="shared" si="4"/>
        <v>444223.9</v>
      </c>
      <c r="P59" s="12" t="s">
        <v>4</v>
      </c>
      <c r="Q59" s="7"/>
      <c r="S59" s="7"/>
    </row>
    <row r="60" spans="1:21" ht="18.75" x14ac:dyDescent="0.3">
      <c r="A60" s="45"/>
      <c r="B60" s="48"/>
      <c r="C60" s="31"/>
      <c r="D60" s="21"/>
      <c r="E60" s="2">
        <v>1959.3</v>
      </c>
      <c r="F60" s="2">
        <v>3378</v>
      </c>
      <c r="G60" s="2">
        <v>3995.6</v>
      </c>
      <c r="H60" s="2">
        <v>46946.400000000001</v>
      </c>
      <c r="I60" s="2">
        <v>60774.5</v>
      </c>
      <c r="J60" s="2">
        <v>58008.3</v>
      </c>
      <c r="K60" s="2">
        <v>0</v>
      </c>
      <c r="L60" s="3">
        <v>0</v>
      </c>
      <c r="M60" s="3">
        <v>0</v>
      </c>
      <c r="N60" s="3">
        <v>0</v>
      </c>
      <c r="O60" s="3">
        <f t="shared" si="4"/>
        <v>175062.1</v>
      </c>
      <c r="P60" s="9" t="s">
        <v>25</v>
      </c>
      <c r="Q60" s="7"/>
      <c r="S60" s="7"/>
    </row>
    <row r="61" spans="1:21" ht="37.5" x14ac:dyDescent="0.25">
      <c r="A61" s="45"/>
      <c r="B61" s="48"/>
      <c r="C61" s="31"/>
      <c r="D61" s="21"/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3">
        <v>0</v>
      </c>
      <c r="M61" s="3">
        <v>0</v>
      </c>
      <c r="N61" s="3">
        <v>0</v>
      </c>
      <c r="O61" s="3">
        <f t="shared" si="4"/>
        <v>0</v>
      </c>
      <c r="P61" s="6" t="s">
        <v>5</v>
      </c>
      <c r="Q61" s="7"/>
      <c r="S61" s="7"/>
    </row>
    <row r="62" spans="1:21" ht="18.75" customHeight="1" x14ac:dyDescent="0.25">
      <c r="A62" s="45"/>
      <c r="B62" s="48"/>
      <c r="C62" s="21" t="s">
        <v>51</v>
      </c>
      <c r="D62" s="21" t="s">
        <v>41</v>
      </c>
      <c r="E62" s="2">
        <f>SUM(E63:E66)</f>
        <v>0</v>
      </c>
      <c r="F62" s="2">
        <f t="shared" ref="F62:N62" si="21">SUM(F63:F66)</f>
        <v>0</v>
      </c>
      <c r="G62" s="2">
        <f t="shared" si="21"/>
        <v>0</v>
      </c>
      <c r="H62" s="2">
        <f t="shared" si="21"/>
        <v>0</v>
      </c>
      <c r="I62" s="2">
        <f t="shared" si="21"/>
        <v>0</v>
      </c>
      <c r="J62" s="2">
        <f t="shared" si="21"/>
        <v>0</v>
      </c>
      <c r="K62" s="2">
        <f t="shared" si="21"/>
        <v>241554.1</v>
      </c>
      <c r="L62" s="3">
        <f t="shared" si="21"/>
        <v>262368.5</v>
      </c>
      <c r="M62" s="3">
        <f t="shared" si="21"/>
        <v>26075.7</v>
      </c>
      <c r="N62" s="3">
        <f t="shared" si="21"/>
        <v>18331.299999999996</v>
      </c>
      <c r="O62" s="3">
        <f t="shared" si="4"/>
        <v>548329.6</v>
      </c>
      <c r="P62" s="6" t="s">
        <v>2</v>
      </c>
      <c r="Q62" s="7"/>
      <c r="S62" s="7"/>
    </row>
    <row r="63" spans="1:21" ht="37.5" x14ac:dyDescent="0.25">
      <c r="A63" s="45"/>
      <c r="B63" s="48"/>
      <c r="C63" s="31"/>
      <c r="D63" s="21"/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21089</v>
      </c>
      <c r="L63" s="3">
        <v>31980.7</v>
      </c>
      <c r="M63" s="3">
        <v>24524.2</v>
      </c>
      <c r="N63" s="3">
        <v>17240.599999999999</v>
      </c>
      <c r="O63" s="3">
        <f t="shared" si="4"/>
        <v>94834.5</v>
      </c>
      <c r="P63" s="6" t="s">
        <v>3</v>
      </c>
      <c r="Q63" s="7"/>
      <c r="S63" s="7"/>
    </row>
    <row r="64" spans="1:21" ht="18.75" x14ac:dyDescent="0.25">
      <c r="A64" s="45"/>
      <c r="B64" s="48"/>
      <c r="C64" s="31"/>
      <c r="D64" s="21"/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170213</v>
      </c>
      <c r="L64" s="3">
        <v>170323</v>
      </c>
      <c r="M64" s="3">
        <v>247.7</v>
      </c>
      <c r="N64" s="3">
        <v>174.1</v>
      </c>
      <c r="O64" s="3">
        <f t="shared" si="4"/>
        <v>340957.8</v>
      </c>
      <c r="P64" s="12" t="s">
        <v>4</v>
      </c>
      <c r="Q64" s="7"/>
      <c r="S64" s="7"/>
    </row>
    <row r="65" spans="1:19" ht="18.75" x14ac:dyDescent="0.3">
      <c r="A65" s="45"/>
      <c r="B65" s="48"/>
      <c r="C65" s="31"/>
      <c r="D65" s="21"/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50252.1</v>
      </c>
      <c r="L65" s="3">
        <v>60064.800000000003</v>
      </c>
      <c r="M65" s="3">
        <v>1303.8</v>
      </c>
      <c r="N65" s="3">
        <v>916.6</v>
      </c>
      <c r="O65" s="3">
        <f t="shared" si="4"/>
        <v>112537.3</v>
      </c>
      <c r="P65" s="9" t="s">
        <v>25</v>
      </c>
      <c r="Q65" s="7"/>
      <c r="S65" s="7"/>
    </row>
    <row r="66" spans="1:19" ht="37.5" x14ac:dyDescent="0.25">
      <c r="A66" s="45"/>
      <c r="B66" s="48"/>
      <c r="C66" s="31"/>
      <c r="D66" s="21"/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3">
        <v>0</v>
      </c>
      <c r="M66" s="3">
        <v>0</v>
      </c>
      <c r="N66" s="3">
        <v>0</v>
      </c>
      <c r="O66" s="3">
        <f t="shared" si="4"/>
        <v>0</v>
      </c>
      <c r="P66" s="6" t="s">
        <v>5</v>
      </c>
      <c r="Q66" s="7"/>
      <c r="S66" s="7"/>
    </row>
    <row r="67" spans="1:19" ht="18.75" customHeight="1" x14ac:dyDescent="0.25">
      <c r="A67" s="45"/>
      <c r="B67" s="48"/>
      <c r="C67" s="21" t="s">
        <v>50</v>
      </c>
      <c r="D67" s="21" t="s">
        <v>15</v>
      </c>
      <c r="E67" s="2">
        <f>SUM(E68:E71)</f>
        <v>52053.1</v>
      </c>
      <c r="F67" s="2">
        <f t="shared" ref="F67:N67" si="22">SUM(F68:F71)</f>
        <v>0</v>
      </c>
      <c r="G67" s="2">
        <f t="shared" si="22"/>
        <v>0</v>
      </c>
      <c r="H67" s="2">
        <f t="shared" si="22"/>
        <v>0</v>
      </c>
      <c r="I67" s="2">
        <f t="shared" si="22"/>
        <v>0</v>
      </c>
      <c r="J67" s="2">
        <f t="shared" si="22"/>
        <v>0</v>
      </c>
      <c r="K67" s="2">
        <f t="shared" si="22"/>
        <v>0</v>
      </c>
      <c r="L67" s="3">
        <f t="shared" si="22"/>
        <v>0</v>
      </c>
      <c r="M67" s="3">
        <f t="shared" si="22"/>
        <v>0</v>
      </c>
      <c r="N67" s="3">
        <f t="shared" si="22"/>
        <v>0</v>
      </c>
      <c r="O67" s="3">
        <f t="shared" si="4"/>
        <v>52053.1</v>
      </c>
      <c r="P67" s="6" t="s">
        <v>2</v>
      </c>
      <c r="Q67" s="7"/>
      <c r="S67" s="7"/>
    </row>
    <row r="68" spans="1:19" ht="37.5" x14ac:dyDescent="0.25">
      <c r="A68" s="45"/>
      <c r="B68" s="48"/>
      <c r="C68" s="31"/>
      <c r="D68" s="21"/>
      <c r="E68" s="2">
        <v>46957.1</v>
      </c>
      <c r="F68" s="2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1">
        <v>0</v>
      </c>
      <c r="M68" s="11">
        <v>0</v>
      </c>
      <c r="N68" s="11">
        <v>0</v>
      </c>
      <c r="O68" s="3">
        <f t="shared" si="4"/>
        <v>46957.1</v>
      </c>
      <c r="P68" s="6" t="s">
        <v>3</v>
      </c>
      <c r="Q68" s="7"/>
      <c r="S68" s="7"/>
    </row>
    <row r="69" spans="1:19" ht="18.75" x14ac:dyDescent="0.25">
      <c r="A69" s="45"/>
      <c r="B69" s="48"/>
      <c r="C69" s="31"/>
      <c r="D69" s="21"/>
      <c r="E69" s="2">
        <v>3534.4</v>
      </c>
      <c r="F69" s="2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1">
        <v>0</v>
      </c>
      <c r="M69" s="11">
        <v>0</v>
      </c>
      <c r="N69" s="11">
        <v>0</v>
      </c>
      <c r="O69" s="3">
        <f t="shared" si="4"/>
        <v>3534.4</v>
      </c>
      <c r="P69" s="12" t="s">
        <v>4</v>
      </c>
      <c r="Q69" s="7"/>
      <c r="S69" s="7"/>
    </row>
    <row r="70" spans="1:19" ht="18.75" x14ac:dyDescent="0.3">
      <c r="A70" s="45"/>
      <c r="B70" s="48"/>
      <c r="C70" s="31"/>
      <c r="D70" s="21"/>
      <c r="E70" s="2">
        <v>1561.6</v>
      </c>
      <c r="F70" s="2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v>0</v>
      </c>
      <c r="M70" s="11">
        <v>0</v>
      </c>
      <c r="N70" s="11">
        <v>0</v>
      </c>
      <c r="O70" s="3">
        <f t="shared" si="4"/>
        <v>1561.6</v>
      </c>
      <c r="P70" s="9" t="s">
        <v>25</v>
      </c>
      <c r="Q70" s="7"/>
      <c r="S70" s="7"/>
    </row>
    <row r="71" spans="1:19" ht="37.5" x14ac:dyDescent="0.25">
      <c r="A71" s="46"/>
      <c r="B71" s="57"/>
      <c r="C71" s="31"/>
      <c r="D71" s="21"/>
      <c r="E71" s="2">
        <v>0</v>
      </c>
      <c r="F71" s="2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1">
        <v>0</v>
      </c>
      <c r="M71" s="11">
        <v>0</v>
      </c>
      <c r="N71" s="11">
        <v>0</v>
      </c>
      <c r="O71" s="3">
        <f t="shared" si="4"/>
        <v>0</v>
      </c>
      <c r="P71" s="6" t="s">
        <v>5</v>
      </c>
      <c r="Q71" s="7"/>
      <c r="S71" s="7"/>
    </row>
    <row r="72" spans="1:19" ht="18.75" customHeight="1" x14ac:dyDescent="0.25">
      <c r="A72" s="40">
        <v>10</v>
      </c>
      <c r="B72" s="37" t="s">
        <v>23</v>
      </c>
      <c r="C72" s="21" t="s">
        <v>45</v>
      </c>
      <c r="D72" s="30" t="s">
        <v>43</v>
      </c>
      <c r="E72" s="2">
        <f>SUM(E73:E76)</f>
        <v>1248.0999999999999</v>
      </c>
      <c r="F72" s="2">
        <f t="shared" ref="F72:N72" si="23">SUM(F73:F76)</f>
        <v>829.8</v>
      </c>
      <c r="G72" s="2">
        <f t="shared" si="23"/>
        <v>468.7</v>
      </c>
      <c r="H72" s="2">
        <f t="shared" si="23"/>
        <v>1156.5999999999999</v>
      </c>
      <c r="I72" s="2">
        <f t="shared" si="23"/>
        <v>3500.3</v>
      </c>
      <c r="J72" s="2">
        <f t="shared" si="23"/>
        <v>893.9</v>
      </c>
      <c r="K72" s="2">
        <f t="shared" si="23"/>
        <v>0</v>
      </c>
      <c r="L72" s="3">
        <f t="shared" si="23"/>
        <v>0</v>
      </c>
      <c r="M72" s="3">
        <f t="shared" si="23"/>
        <v>0</v>
      </c>
      <c r="N72" s="3">
        <f t="shared" si="23"/>
        <v>0</v>
      </c>
      <c r="O72" s="3">
        <f t="shared" si="4"/>
        <v>8097.4</v>
      </c>
      <c r="P72" s="6" t="s">
        <v>2</v>
      </c>
      <c r="Q72" s="7"/>
      <c r="S72" s="7"/>
    </row>
    <row r="73" spans="1:19" ht="37.5" x14ac:dyDescent="0.25">
      <c r="A73" s="40"/>
      <c r="B73" s="37"/>
      <c r="C73" s="31"/>
      <c r="D73" s="30"/>
      <c r="E73" s="2">
        <v>0</v>
      </c>
      <c r="F73" s="2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1">
        <v>0</v>
      </c>
      <c r="M73" s="3">
        <f t="shared" ref="M73:N73" si="24">SUM(M74:M77)</f>
        <v>0</v>
      </c>
      <c r="N73" s="3">
        <f t="shared" si="24"/>
        <v>0</v>
      </c>
      <c r="O73" s="3">
        <f t="shared" si="4"/>
        <v>0</v>
      </c>
      <c r="P73" s="6" t="s">
        <v>3</v>
      </c>
      <c r="Q73" s="7"/>
      <c r="S73" s="7"/>
    </row>
    <row r="74" spans="1:19" ht="18.75" x14ac:dyDescent="0.25">
      <c r="A74" s="40"/>
      <c r="B74" s="37"/>
      <c r="C74" s="31"/>
      <c r="D74" s="30"/>
      <c r="E74" s="2">
        <v>0</v>
      </c>
      <c r="F74" s="2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1">
        <v>0</v>
      </c>
      <c r="M74" s="3">
        <f t="shared" ref="M74:N74" si="25">SUM(M75:M78)</f>
        <v>0</v>
      </c>
      <c r="N74" s="3">
        <f t="shared" si="25"/>
        <v>0</v>
      </c>
      <c r="O74" s="3">
        <f t="shared" si="4"/>
        <v>0</v>
      </c>
      <c r="P74" s="12" t="s">
        <v>4</v>
      </c>
      <c r="Q74" s="7"/>
      <c r="S74" s="7"/>
    </row>
    <row r="75" spans="1:19" ht="18.75" x14ac:dyDescent="0.3">
      <c r="A75" s="40"/>
      <c r="B75" s="37"/>
      <c r="C75" s="31"/>
      <c r="D75" s="30"/>
      <c r="E75" s="2">
        <v>1248.0999999999999</v>
      </c>
      <c r="F75" s="10">
        <v>829.8</v>
      </c>
      <c r="G75" s="10">
        <v>468.7</v>
      </c>
      <c r="H75" s="10">
        <v>1156.5999999999999</v>
      </c>
      <c r="I75" s="10">
        <v>3500.3</v>
      </c>
      <c r="J75" s="10">
        <v>893.9</v>
      </c>
      <c r="K75" s="10">
        <v>0</v>
      </c>
      <c r="L75" s="11">
        <v>0</v>
      </c>
      <c r="M75" s="3">
        <f t="shared" ref="M75:N75" si="26">SUM(M76:M79)</f>
        <v>0</v>
      </c>
      <c r="N75" s="3">
        <f t="shared" si="26"/>
        <v>0</v>
      </c>
      <c r="O75" s="3">
        <f t="shared" si="4"/>
        <v>8097.4</v>
      </c>
      <c r="P75" s="9" t="s">
        <v>25</v>
      </c>
      <c r="Q75" s="7"/>
      <c r="S75" s="7"/>
    </row>
    <row r="76" spans="1:19" ht="37.5" x14ac:dyDescent="0.25">
      <c r="A76" s="40"/>
      <c r="B76" s="37"/>
      <c r="C76" s="31"/>
      <c r="D76" s="32"/>
      <c r="E76" s="2">
        <v>0</v>
      </c>
      <c r="F76" s="2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1">
        <v>0</v>
      </c>
      <c r="M76" s="3">
        <f t="shared" ref="M76:N76" si="27">SUM(M77:M80)</f>
        <v>0</v>
      </c>
      <c r="N76" s="3">
        <f t="shared" si="27"/>
        <v>0</v>
      </c>
      <c r="O76" s="3">
        <f t="shared" si="4"/>
        <v>0</v>
      </c>
      <c r="P76" s="6" t="s">
        <v>5</v>
      </c>
      <c r="Q76" s="7"/>
      <c r="S76" s="7"/>
    </row>
    <row r="77" spans="1:19" ht="18.75" customHeight="1" x14ac:dyDescent="0.25">
      <c r="A77" s="40"/>
      <c r="B77" s="37"/>
      <c r="C77" s="21" t="s">
        <v>51</v>
      </c>
      <c r="D77" s="29" t="s">
        <v>41</v>
      </c>
      <c r="E77" s="2">
        <f t="shared" ref="E77:J77" si="28">SUM(E78:E81)</f>
        <v>0</v>
      </c>
      <c r="F77" s="2">
        <f t="shared" si="28"/>
        <v>0</v>
      </c>
      <c r="G77" s="2">
        <f t="shared" si="28"/>
        <v>0</v>
      </c>
      <c r="H77" s="2">
        <f t="shared" si="28"/>
        <v>0</v>
      </c>
      <c r="I77" s="2">
        <f t="shared" si="28"/>
        <v>0</v>
      </c>
      <c r="J77" s="2">
        <f t="shared" si="28"/>
        <v>0</v>
      </c>
      <c r="K77" s="2">
        <f t="shared" ref="K77:N77" si="29">SUM(K78:K81)</f>
        <v>1338.2</v>
      </c>
      <c r="L77" s="3">
        <f t="shared" si="29"/>
        <v>6491.3</v>
      </c>
      <c r="M77" s="3">
        <f t="shared" si="29"/>
        <v>0</v>
      </c>
      <c r="N77" s="3">
        <f t="shared" si="29"/>
        <v>0</v>
      </c>
      <c r="O77" s="3">
        <f t="shared" si="4"/>
        <v>7829.5</v>
      </c>
      <c r="P77" s="6" t="s">
        <v>2</v>
      </c>
      <c r="Q77" s="7"/>
      <c r="S77" s="7"/>
    </row>
    <row r="78" spans="1:19" ht="37.5" x14ac:dyDescent="0.25">
      <c r="A78" s="40"/>
      <c r="B78" s="37"/>
      <c r="C78" s="31"/>
      <c r="D78" s="30"/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10">
        <v>0</v>
      </c>
      <c r="L78" s="11">
        <v>0</v>
      </c>
      <c r="M78" s="3">
        <f t="shared" ref="M78:N78" si="30">SUM(M79:M82)</f>
        <v>0</v>
      </c>
      <c r="N78" s="3">
        <f t="shared" si="30"/>
        <v>0</v>
      </c>
      <c r="O78" s="3">
        <f t="shared" si="4"/>
        <v>0</v>
      </c>
      <c r="P78" s="6" t="s">
        <v>3</v>
      </c>
      <c r="Q78" s="7"/>
      <c r="S78" s="7"/>
    </row>
    <row r="79" spans="1:19" ht="18.75" x14ac:dyDescent="0.25">
      <c r="A79" s="40"/>
      <c r="B79" s="37"/>
      <c r="C79" s="31"/>
      <c r="D79" s="30"/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10">
        <v>0</v>
      </c>
      <c r="L79" s="11">
        <v>0</v>
      </c>
      <c r="M79" s="3">
        <f t="shared" ref="M79:N79" si="31">SUM(M80:M83)</f>
        <v>0</v>
      </c>
      <c r="N79" s="3">
        <f t="shared" si="31"/>
        <v>0</v>
      </c>
      <c r="O79" s="3">
        <f t="shared" si="4"/>
        <v>0</v>
      </c>
      <c r="P79" s="12" t="s">
        <v>4</v>
      </c>
      <c r="Q79" s="7"/>
      <c r="S79" s="7"/>
    </row>
    <row r="80" spans="1:19" ht="18.75" x14ac:dyDescent="0.3">
      <c r="A80" s="40"/>
      <c r="B80" s="37"/>
      <c r="C80" s="31"/>
      <c r="D80" s="30"/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10">
        <v>1338.2</v>
      </c>
      <c r="L80" s="11">
        <v>6491.3</v>
      </c>
      <c r="M80" s="3">
        <f t="shared" ref="M80:N80" si="32">SUM(M81:M84)</f>
        <v>0</v>
      </c>
      <c r="N80" s="3">
        <f t="shared" si="32"/>
        <v>0</v>
      </c>
      <c r="O80" s="3">
        <f t="shared" si="4"/>
        <v>7829.5</v>
      </c>
      <c r="P80" s="9" t="s">
        <v>25</v>
      </c>
      <c r="Q80" s="7"/>
      <c r="S80" s="7"/>
    </row>
    <row r="81" spans="1:19" ht="37.5" x14ac:dyDescent="0.25">
      <c r="A81" s="40"/>
      <c r="B81" s="37"/>
      <c r="C81" s="31"/>
      <c r="D81" s="32"/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10">
        <v>0</v>
      </c>
      <c r="L81" s="11">
        <v>0</v>
      </c>
      <c r="M81" s="3">
        <f t="shared" ref="M81:N81" si="33">SUM(M82:M85)</f>
        <v>0</v>
      </c>
      <c r="N81" s="3">
        <f t="shared" si="33"/>
        <v>0</v>
      </c>
      <c r="O81" s="3">
        <f t="shared" ref="O81:O85" si="34">SUM(E81:N81)</f>
        <v>0</v>
      </c>
      <c r="P81" s="6" t="s">
        <v>5</v>
      </c>
      <c r="Q81" s="7"/>
      <c r="S81" s="7"/>
    </row>
    <row r="82" spans="1:19" ht="15" customHeight="1" x14ac:dyDescent="0.25">
      <c r="A82" s="40"/>
      <c r="B82" s="37"/>
      <c r="C82" s="21" t="s">
        <v>50</v>
      </c>
      <c r="D82" s="29" t="s">
        <v>15</v>
      </c>
      <c r="E82" s="2">
        <f>SUM(E83:E86)</f>
        <v>1350</v>
      </c>
      <c r="F82" s="2">
        <f t="shared" ref="F82:N82" si="35">SUM(F83:F86)</f>
        <v>0</v>
      </c>
      <c r="G82" s="2">
        <f t="shared" si="35"/>
        <v>0</v>
      </c>
      <c r="H82" s="2">
        <f t="shared" si="35"/>
        <v>0</v>
      </c>
      <c r="I82" s="2">
        <f t="shared" si="35"/>
        <v>0</v>
      </c>
      <c r="J82" s="2">
        <f t="shared" si="35"/>
        <v>0</v>
      </c>
      <c r="K82" s="2">
        <f t="shared" si="35"/>
        <v>0</v>
      </c>
      <c r="L82" s="3">
        <f t="shared" si="35"/>
        <v>0</v>
      </c>
      <c r="M82" s="3">
        <f t="shared" si="35"/>
        <v>0</v>
      </c>
      <c r="N82" s="3">
        <f t="shared" si="35"/>
        <v>0</v>
      </c>
      <c r="O82" s="3">
        <f t="shared" si="34"/>
        <v>1350</v>
      </c>
      <c r="P82" s="6" t="s">
        <v>2</v>
      </c>
      <c r="Q82" s="7"/>
      <c r="S82" s="7"/>
    </row>
    <row r="83" spans="1:19" ht="37.5" x14ac:dyDescent="0.25">
      <c r="A83" s="40"/>
      <c r="B83" s="37"/>
      <c r="C83" s="31"/>
      <c r="D83" s="30"/>
      <c r="E83" s="2">
        <v>0</v>
      </c>
      <c r="F83" s="2">
        <v>0</v>
      </c>
      <c r="G83" s="10">
        <v>0</v>
      </c>
      <c r="H83" s="10">
        <v>0</v>
      </c>
      <c r="I83" s="10">
        <v>0</v>
      </c>
      <c r="J83" s="10">
        <f t="shared" ref="J83:K83" si="36">J84+J85+J86+J87</f>
        <v>0</v>
      </c>
      <c r="K83" s="10">
        <f t="shared" si="36"/>
        <v>0</v>
      </c>
      <c r="L83" s="11">
        <v>0</v>
      </c>
      <c r="M83" s="3">
        <f t="shared" ref="M83:N83" si="37">SUM(M84:M87)</f>
        <v>0</v>
      </c>
      <c r="N83" s="3">
        <f t="shared" si="37"/>
        <v>0</v>
      </c>
      <c r="O83" s="3">
        <f t="shared" si="34"/>
        <v>0</v>
      </c>
      <c r="P83" s="6" t="s">
        <v>3</v>
      </c>
      <c r="Q83" s="7"/>
      <c r="S83" s="7"/>
    </row>
    <row r="84" spans="1:19" ht="18.75" x14ac:dyDescent="0.25">
      <c r="A84" s="40"/>
      <c r="B84" s="37"/>
      <c r="C84" s="31"/>
      <c r="D84" s="30"/>
      <c r="E84" s="2">
        <v>0</v>
      </c>
      <c r="F84" s="2">
        <v>0</v>
      </c>
      <c r="G84" s="10">
        <v>0</v>
      </c>
      <c r="H84" s="10">
        <v>0</v>
      </c>
      <c r="I84" s="10">
        <v>0</v>
      </c>
      <c r="J84" s="10">
        <f t="shared" ref="J84:K84" si="38">J85+J86+J87+J88</f>
        <v>0</v>
      </c>
      <c r="K84" s="10">
        <f t="shared" si="38"/>
        <v>0</v>
      </c>
      <c r="L84" s="11">
        <v>0</v>
      </c>
      <c r="M84" s="3">
        <f t="shared" ref="M84:N84" si="39">SUM(M85:M88)</f>
        <v>0</v>
      </c>
      <c r="N84" s="3">
        <f t="shared" si="39"/>
        <v>0</v>
      </c>
      <c r="O84" s="3">
        <f t="shared" si="34"/>
        <v>0</v>
      </c>
      <c r="P84" s="12" t="s">
        <v>4</v>
      </c>
      <c r="Q84" s="7"/>
      <c r="S84" s="7"/>
    </row>
    <row r="85" spans="1:19" ht="18.75" x14ac:dyDescent="0.3">
      <c r="A85" s="40"/>
      <c r="B85" s="37"/>
      <c r="C85" s="31"/>
      <c r="D85" s="30"/>
      <c r="E85" s="2">
        <v>1350</v>
      </c>
      <c r="F85" s="2">
        <v>0</v>
      </c>
      <c r="G85" s="10">
        <v>0</v>
      </c>
      <c r="H85" s="10">
        <v>0</v>
      </c>
      <c r="I85" s="10">
        <v>0</v>
      </c>
      <c r="J85" s="10">
        <f t="shared" ref="J85:K85" si="40">J86+J87+J88+J89</f>
        <v>0</v>
      </c>
      <c r="K85" s="10">
        <f t="shared" si="40"/>
        <v>0</v>
      </c>
      <c r="L85" s="11">
        <v>0</v>
      </c>
      <c r="M85" s="3">
        <f t="shared" ref="M85:N85" si="41">SUM(M86:M89)</f>
        <v>0</v>
      </c>
      <c r="N85" s="3">
        <f t="shared" si="41"/>
        <v>0</v>
      </c>
      <c r="O85" s="3">
        <f t="shared" si="34"/>
        <v>1350</v>
      </c>
      <c r="P85" s="9" t="s">
        <v>25</v>
      </c>
      <c r="Q85" s="7"/>
      <c r="S85" s="7"/>
    </row>
    <row r="86" spans="1:19" ht="37.5" x14ac:dyDescent="0.25">
      <c r="A86" s="40"/>
      <c r="B86" s="37"/>
      <c r="C86" s="31"/>
      <c r="D86" s="32"/>
      <c r="E86" s="2">
        <v>0</v>
      </c>
      <c r="F86" s="2">
        <v>0</v>
      </c>
      <c r="G86" s="10">
        <v>0</v>
      </c>
      <c r="H86" s="10">
        <v>0</v>
      </c>
      <c r="I86" s="10">
        <v>0</v>
      </c>
      <c r="J86" s="10">
        <f t="shared" ref="J86:K86" si="42">J87+J88+J89+J90</f>
        <v>0</v>
      </c>
      <c r="K86" s="10">
        <f t="shared" si="42"/>
        <v>0</v>
      </c>
      <c r="L86" s="11">
        <v>0</v>
      </c>
      <c r="M86" s="3">
        <f t="shared" ref="M86:N86" si="43">SUM(M87:M90)</f>
        <v>0</v>
      </c>
      <c r="N86" s="3">
        <f t="shared" si="43"/>
        <v>0</v>
      </c>
      <c r="O86" s="3">
        <f>SUM(E86:N86)</f>
        <v>0</v>
      </c>
      <c r="P86" s="6" t="s">
        <v>5</v>
      </c>
      <c r="Q86" s="7"/>
      <c r="S86" s="7"/>
    </row>
    <row r="87" spans="1:19" ht="18.75" customHeight="1" x14ac:dyDescent="0.25">
      <c r="A87" s="40">
        <v>11</v>
      </c>
      <c r="B87" s="37" t="s">
        <v>35</v>
      </c>
      <c r="C87" s="21" t="s">
        <v>50</v>
      </c>
      <c r="D87" s="21" t="s">
        <v>12</v>
      </c>
      <c r="E87" s="2">
        <f>SUM(E88:E91)</f>
        <v>125</v>
      </c>
      <c r="F87" s="2">
        <f t="shared" ref="F87:N87" si="44">SUM(F88:F91)</f>
        <v>0</v>
      </c>
      <c r="G87" s="2">
        <f t="shared" si="44"/>
        <v>0</v>
      </c>
      <c r="H87" s="2">
        <f t="shared" si="44"/>
        <v>0</v>
      </c>
      <c r="I87" s="2">
        <f t="shared" si="44"/>
        <v>0</v>
      </c>
      <c r="J87" s="2">
        <f t="shared" si="44"/>
        <v>0</v>
      </c>
      <c r="K87" s="2">
        <f t="shared" si="44"/>
        <v>0</v>
      </c>
      <c r="L87" s="3">
        <f t="shared" si="44"/>
        <v>0</v>
      </c>
      <c r="M87" s="3">
        <f t="shared" si="44"/>
        <v>0</v>
      </c>
      <c r="N87" s="3">
        <f t="shared" si="44"/>
        <v>0</v>
      </c>
      <c r="O87" s="3">
        <f t="shared" ref="O87:O96" si="45">SUM(E87:N87)</f>
        <v>125</v>
      </c>
      <c r="P87" s="6" t="s">
        <v>2</v>
      </c>
      <c r="Q87" s="7"/>
      <c r="S87" s="7"/>
    </row>
    <row r="88" spans="1:19" ht="37.5" x14ac:dyDescent="0.25">
      <c r="A88" s="40"/>
      <c r="B88" s="37"/>
      <c r="C88" s="31"/>
      <c r="D88" s="21"/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3">
        <v>0</v>
      </c>
      <c r="M88" s="3">
        <f t="shared" ref="M88:N88" si="46">SUM(M89:M92)</f>
        <v>0</v>
      </c>
      <c r="N88" s="3">
        <f t="shared" si="46"/>
        <v>0</v>
      </c>
      <c r="O88" s="3">
        <f t="shared" si="45"/>
        <v>0</v>
      </c>
      <c r="P88" s="6" t="s">
        <v>3</v>
      </c>
      <c r="Q88" s="7"/>
      <c r="S88" s="7"/>
    </row>
    <row r="89" spans="1:19" ht="18.75" x14ac:dyDescent="0.25">
      <c r="A89" s="40"/>
      <c r="B89" s="37"/>
      <c r="C89" s="31"/>
      <c r="D89" s="21"/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3">
        <v>0</v>
      </c>
      <c r="M89" s="3">
        <f t="shared" ref="M89:N89" si="47">SUM(M90:M93)</f>
        <v>0</v>
      </c>
      <c r="N89" s="3">
        <f t="shared" si="47"/>
        <v>0</v>
      </c>
      <c r="O89" s="3">
        <f t="shared" si="45"/>
        <v>0</v>
      </c>
      <c r="P89" s="12" t="s">
        <v>4</v>
      </c>
      <c r="Q89" s="7"/>
      <c r="S89" s="7"/>
    </row>
    <row r="90" spans="1:19" ht="18.75" x14ac:dyDescent="0.3">
      <c r="A90" s="40"/>
      <c r="B90" s="37"/>
      <c r="C90" s="31"/>
      <c r="D90" s="21"/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3">
        <v>0</v>
      </c>
      <c r="M90" s="3">
        <f t="shared" ref="M90:N90" si="48">SUM(M91:M94)</f>
        <v>0</v>
      </c>
      <c r="N90" s="3">
        <f t="shared" si="48"/>
        <v>0</v>
      </c>
      <c r="O90" s="3">
        <f t="shared" si="45"/>
        <v>0</v>
      </c>
      <c r="P90" s="9" t="s">
        <v>25</v>
      </c>
      <c r="Q90" s="7"/>
      <c r="S90" s="7"/>
    </row>
    <row r="91" spans="1:19" ht="61.5" customHeight="1" x14ac:dyDescent="0.25">
      <c r="A91" s="40"/>
      <c r="B91" s="37"/>
      <c r="C91" s="31"/>
      <c r="D91" s="21"/>
      <c r="E91" s="2">
        <f>E96</f>
        <v>125</v>
      </c>
      <c r="F91" s="2">
        <f t="shared" ref="F91:L91" si="49">F96</f>
        <v>0</v>
      </c>
      <c r="G91" s="2">
        <f t="shared" si="49"/>
        <v>0</v>
      </c>
      <c r="H91" s="2">
        <f t="shared" si="49"/>
        <v>0</v>
      </c>
      <c r="I91" s="2">
        <f t="shared" si="49"/>
        <v>0</v>
      </c>
      <c r="J91" s="2">
        <f t="shared" si="49"/>
        <v>0</v>
      </c>
      <c r="K91" s="2">
        <f t="shared" si="49"/>
        <v>0</v>
      </c>
      <c r="L91" s="3">
        <f t="shared" si="49"/>
        <v>0</v>
      </c>
      <c r="M91" s="3">
        <f t="shared" ref="M91:N91" si="50">SUM(M92:M95)</f>
        <v>0</v>
      </c>
      <c r="N91" s="3">
        <f t="shared" si="50"/>
        <v>0</v>
      </c>
      <c r="O91" s="3">
        <f t="shared" si="45"/>
        <v>125</v>
      </c>
      <c r="P91" s="6" t="s">
        <v>5</v>
      </c>
      <c r="Q91" s="7"/>
      <c r="S91" s="7"/>
    </row>
    <row r="92" spans="1:19" ht="18.75" customHeight="1" x14ac:dyDescent="0.25">
      <c r="A92" s="36">
        <v>12</v>
      </c>
      <c r="B92" s="37" t="s">
        <v>8</v>
      </c>
      <c r="C92" s="21" t="s">
        <v>50</v>
      </c>
      <c r="D92" s="21" t="s">
        <v>12</v>
      </c>
      <c r="E92" s="2">
        <f>SUM(E93:E96)</f>
        <v>125</v>
      </c>
      <c r="F92" s="2">
        <f t="shared" ref="F92:N92" si="51">SUM(F93:F96)</f>
        <v>0</v>
      </c>
      <c r="G92" s="2">
        <f t="shared" si="51"/>
        <v>0</v>
      </c>
      <c r="H92" s="2">
        <f t="shared" si="51"/>
        <v>0</v>
      </c>
      <c r="I92" s="2">
        <f t="shared" si="51"/>
        <v>0</v>
      </c>
      <c r="J92" s="2">
        <f t="shared" si="51"/>
        <v>0</v>
      </c>
      <c r="K92" s="2">
        <f t="shared" si="51"/>
        <v>0</v>
      </c>
      <c r="L92" s="3">
        <f t="shared" si="51"/>
        <v>0</v>
      </c>
      <c r="M92" s="3">
        <f t="shared" si="51"/>
        <v>0</v>
      </c>
      <c r="N92" s="3">
        <f t="shared" si="51"/>
        <v>0</v>
      </c>
      <c r="O92" s="3">
        <f t="shared" si="45"/>
        <v>125</v>
      </c>
      <c r="P92" s="12" t="s">
        <v>2</v>
      </c>
      <c r="Q92" s="7"/>
      <c r="S92" s="7"/>
    </row>
    <row r="93" spans="1:19" ht="37.5" x14ac:dyDescent="0.25">
      <c r="A93" s="36"/>
      <c r="B93" s="37"/>
      <c r="C93" s="31"/>
      <c r="D93" s="21"/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3">
        <v>0</v>
      </c>
      <c r="M93" s="3">
        <f t="shared" ref="M93" si="52">SUM(M94:M97)</f>
        <v>0</v>
      </c>
      <c r="N93" s="3">
        <f t="shared" ref="N93" si="53">SUM(N94:N97)</f>
        <v>0</v>
      </c>
      <c r="O93" s="3">
        <f t="shared" si="45"/>
        <v>0</v>
      </c>
      <c r="P93" s="6" t="s">
        <v>3</v>
      </c>
      <c r="Q93" s="7"/>
      <c r="S93" s="7"/>
    </row>
    <row r="94" spans="1:19" ht="18.75" x14ac:dyDescent="0.25">
      <c r="A94" s="36"/>
      <c r="B94" s="37"/>
      <c r="C94" s="31"/>
      <c r="D94" s="21"/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3">
        <v>0</v>
      </c>
      <c r="M94" s="3">
        <f t="shared" ref="M94" si="54">SUM(M95:M98)</f>
        <v>0</v>
      </c>
      <c r="N94" s="3">
        <f t="shared" ref="N94" si="55">SUM(N95:N98)</f>
        <v>0</v>
      </c>
      <c r="O94" s="3">
        <f t="shared" si="45"/>
        <v>0</v>
      </c>
      <c r="P94" s="12" t="s">
        <v>4</v>
      </c>
      <c r="Q94" s="7"/>
      <c r="S94" s="7"/>
    </row>
    <row r="95" spans="1:19" ht="18.75" x14ac:dyDescent="0.3">
      <c r="A95" s="36"/>
      <c r="B95" s="37"/>
      <c r="C95" s="31"/>
      <c r="D95" s="21"/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3">
        <v>0</v>
      </c>
      <c r="M95" s="3">
        <f t="shared" ref="M95" si="56">SUM(M96:M99)</f>
        <v>0</v>
      </c>
      <c r="N95" s="3">
        <f t="shared" ref="N95" si="57">SUM(N96:N99)</f>
        <v>0</v>
      </c>
      <c r="O95" s="3">
        <f t="shared" si="45"/>
        <v>0</v>
      </c>
      <c r="P95" s="9" t="s">
        <v>25</v>
      </c>
      <c r="Q95" s="7"/>
      <c r="S95" s="7"/>
    </row>
    <row r="96" spans="1:19" ht="46.5" customHeight="1" x14ac:dyDescent="0.25">
      <c r="A96" s="36"/>
      <c r="B96" s="37"/>
      <c r="C96" s="31"/>
      <c r="D96" s="21"/>
      <c r="E96" s="2">
        <v>125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3">
        <v>0</v>
      </c>
      <c r="M96" s="3">
        <f t="shared" ref="M96" si="58">SUM(M97:M100)</f>
        <v>0</v>
      </c>
      <c r="N96" s="3">
        <f t="shared" ref="N96" si="59">SUM(N97:N100)</f>
        <v>0</v>
      </c>
      <c r="O96" s="3">
        <f t="shared" si="45"/>
        <v>125</v>
      </c>
      <c r="P96" s="13" t="s">
        <v>5</v>
      </c>
      <c r="Q96" s="7"/>
      <c r="S96" s="7"/>
    </row>
    <row r="97" spans="1:17" s="14" customFormat="1" ht="84.75" customHeight="1" x14ac:dyDescent="0.45">
      <c r="A97" s="38" t="s">
        <v>52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</row>
    <row r="98" spans="1:17" s="14" customFormat="1" ht="87.75" customHeight="1" x14ac:dyDescent="0.35">
      <c r="A98" s="35" t="s">
        <v>53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15"/>
    </row>
    <row r="99" spans="1:17" ht="23.25" x14ac:dyDescent="0.25">
      <c r="A99" s="16"/>
      <c r="B99" s="16"/>
      <c r="C99" s="16"/>
      <c r="D99" s="16"/>
      <c r="E99" s="17"/>
      <c r="F99" s="17"/>
      <c r="G99" s="17"/>
      <c r="H99" s="17"/>
      <c r="I99" s="17"/>
      <c r="J99" s="17"/>
      <c r="K99" s="17"/>
      <c r="L99" s="18"/>
      <c r="M99" s="18"/>
      <c r="N99" s="18"/>
      <c r="O99" s="18"/>
      <c r="P99" s="16"/>
    </row>
    <row r="100" spans="1:17" ht="23.25" x14ac:dyDescent="0.25">
      <c r="A100" s="16"/>
      <c r="B100" s="16"/>
      <c r="C100" s="16"/>
      <c r="D100" s="16"/>
      <c r="E100" s="17" t="s">
        <v>14</v>
      </c>
      <c r="F100" s="17" t="s">
        <v>14</v>
      </c>
      <c r="G100" s="17" t="s">
        <v>14</v>
      </c>
      <c r="H100" s="17" t="s">
        <v>14</v>
      </c>
      <c r="I100" s="17" t="s">
        <v>14</v>
      </c>
      <c r="J100" s="17"/>
      <c r="K100" s="17"/>
      <c r="L100" s="18"/>
      <c r="M100" s="18"/>
      <c r="N100" s="18"/>
      <c r="O100" s="18"/>
      <c r="P100" s="16"/>
    </row>
  </sheetData>
  <mergeCells count="80">
    <mergeCell ref="N1:P1"/>
    <mergeCell ref="A5:P5"/>
    <mergeCell ref="A57:A71"/>
    <mergeCell ref="B57:B71"/>
    <mergeCell ref="A12:A16"/>
    <mergeCell ref="B12:B16"/>
    <mergeCell ref="C12:C16"/>
    <mergeCell ref="C32:C36"/>
    <mergeCell ref="A37:A41"/>
    <mergeCell ref="B37:B41"/>
    <mergeCell ref="C37:C41"/>
    <mergeCell ref="C22:C26"/>
    <mergeCell ref="C57:C61"/>
    <mergeCell ref="C67:C71"/>
    <mergeCell ref="N9:N10"/>
    <mergeCell ref="B47:B56"/>
    <mergeCell ref="B17:B21"/>
    <mergeCell ref="A17:A21"/>
    <mergeCell ref="B22:B26"/>
    <mergeCell ref="A22:A26"/>
    <mergeCell ref="A47:A56"/>
    <mergeCell ref="A42:A46"/>
    <mergeCell ref="B42:B46"/>
    <mergeCell ref="B32:B36"/>
    <mergeCell ref="A32:A36"/>
    <mergeCell ref="C82:C86"/>
    <mergeCell ref="D87:D91"/>
    <mergeCell ref="D57:D61"/>
    <mergeCell ref="D37:D40"/>
    <mergeCell ref="A27:A31"/>
    <mergeCell ref="B27:B31"/>
    <mergeCell ref="C27:C31"/>
    <mergeCell ref="D82:D86"/>
    <mergeCell ref="D62:D66"/>
    <mergeCell ref="D12:D15"/>
    <mergeCell ref="C47:C51"/>
    <mergeCell ref="A98:P98"/>
    <mergeCell ref="C92:C96"/>
    <mergeCell ref="D92:D96"/>
    <mergeCell ref="A92:A96"/>
    <mergeCell ref="B92:B96"/>
    <mergeCell ref="A97:P97"/>
    <mergeCell ref="B87:B91"/>
    <mergeCell ref="A87:A91"/>
    <mergeCell ref="C87:C91"/>
    <mergeCell ref="A72:A86"/>
    <mergeCell ref="B72:B86"/>
    <mergeCell ref="C72:C76"/>
    <mergeCell ref="C52:C56"/>
    <mergeCell ref="C77:C81"/>
    <mergeCell ref="D77:D81"/>
    <mergeCell ref="C17:C21"/>
    <mergeCell ref="D52:D56"/>
    <mergeCell ref="D17:D21"/>
    <mergeCell ref="D22:D26"/>
    <mergeCell ref="D27:D31"/>
    <mergeCell ref="D34:D36"/>
    <mergeCell ref="D32:D33"/>
    <mergeCell ref="D42:D46"/>
    <mergeCell ref="C42:C46"/>
    <mergeCell ref="C62:C66"/>
    <mergeCell ref="D47:D51"/>
    <mergeCell ref="D67:D71"/>
    <mergeCell ref="D72:D76"/>
    <mergeCell ref="P8:P10"/>
    <mergeCell ref="A8:A10"/>
    <mergeCell ref="B8:B10"/>
    <mergeCell ref="H9:H10"/>
    <mergeCell ref="I9:I10"/>
    <mergeCell ref="O9:O10"/>
    <mergeCell ref="G9:G10"/>
    <mergeCell ref="D8:D10"/>
    <mergeCell ref="C8:C10"/>
    <mergeCell ref="J9:J10"/>
    <mergeCell ref="L9:L10"/>
    <mergeCell ref="E8:O8"/>
    <mergeCell ref="K9:K10"/>
    <mergeCell ref="E9:E10"/>
    <mergeCell ref="F9:F10"/>
    <mergeCell ref="M9:M10"/>
  </mergeCells>
  <phoneticPr fontId="9" type="noConversion"/>
  <printOptions horizontalCentered="1"/>
  <pageMargins left="0" right="0" top="0" bottom="0" header="0" footer="0"/>
  <pageSetup paperSize="9" scale="57" fitToHeight="3" orientation="landscape" r:id="rId1"/>
  <headerFooter differentFirst="1" scaleWithDoc="0">
    <oddHeader>&amp;R&amp;"Times New Roman,обычный"&amp;14&amp;P</oddHeader>
  </headerFooter>
  <rowBreaks count="4" manualBreakCount="4">
    <brk id="15" max="16383" man="1"/>
    <brk id="40" max="16383" man="1"/>
    <brk id="66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</dc:creator>
  <cp:lastModifiedBy>Болдырева Алёна Витальевна</cp:lastModifiedBy>
  <cp:lastPrinted>2025-01-23T06:35:19Z</cp:lastPrinted>
  <dcterms:created xsi:type="dcterms:W3CDTF">2018-04-11T12:12:06Z</dcterms:created>
  <dcterms:modified xsi:type="dcterms:W3CDTF">2025-01-23T06:35:51Z</dcterms:modified>
</cp:coreProperties>
</file>